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orbehko\Desktop\ЗАСЕДАНИЯ  СОВЕТА  5 созыва\35 заседание 23 июня 2020\решения от 23.06.2020 в печать\325.35 отчет об исполнении бюджета района за 2019 год\"/>
    </mc:Choice>
  </mc:AlternateContent>
  <bookViews>
    <workbookView xWindow="-15" yWindow="-15" windowWidth="14985" windowHeight="12495"/>
  </bookViews>
  <sheets>
    <sheet name="март 2020" sheetId="1" r:id="rId1"/>
    <sheet name="Лист1" sheetId="2" r:id="rId2"/>
  </sheets>
  <definedNames>
    <definedName name="_xlnm.Print_Titles" localSheetId="0">'март 2020'!$15:$15</definedName>
  </definedNames>
  <calcPr calcId="162913"/>
</workbook>
</file>

<file path=xl/calcChain.xml><?xml version="1.0" encoding="utf-8"?>
<calcChain xmlns="http://schemas.openxmlformats.org/spreadsheetml/2006/main">
  <c r="C55" i="1" l="1"/>
  <c r="C56" i="1"/>
  <c r="C26" i="1"/>
  <c r="C93" i="1"/>
  <c r="C104" i="1"/>
  <c r="C33" i="1"/>
  <c r="C60" i="1" l="1"/>
  <c r="C21" i="1"/>
  <c r="C64" i="1"/>
  <c r="C24" i="1"/>
  <c r="C72" i="1" l="1"/>
  <c r="C70" i="1"/>
  <c r="C68" i="1"/>
  <c r="C62" i="1"/>
  <c r="C58" i="1"/>
  <c r="C50" i="1"/>
  <c r="C36" i="1"/>
  <c r="C31" i="1"/>
  <c r="C17" i="1"/>
  <c r="C16" i="1" l="1"/>
</calcChain>
</file>

<file path=xl/sharedStrings.xml><?xml version="1.0" encoding="utf-8"?>
<sst xmlns="http://schemas.openxmlformats.org/spreadsheetml/2006/main" count="204" uniqueCount="187">
  <si>
    <t>1</t>
  </si>
  <si>
    <t>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</si>
  <si>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</si>
  <si>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</si>
  <si>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</si>
  <si>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</si>
  <si>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</si>
  <si>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</si>
  <si>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</si>
  <si>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доходы от компенсации затрат бюджетов муниципальных районов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</si>
  <si>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</si>
  <si>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</si>
  <si>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</si>
  <si>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</si>
  <si>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</si>
  <si>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</si>
  <si>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</si>
  <si>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</si>
  <si>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</si>
  <si>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</si>
  <si>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</si>
  <si>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</si>
  <si>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к решению Совета муниципального района "Усть-Цилемский" </t>
  </si>
  <si>
    <t>2</t>
  </si>
  <si>
    <t>ВСЕГО ДОХОДОВ</t>
  </si>
  <si>
    <t>048</t>
  </si>
  <si>
    <t xml:space="preserve">Федеральная служба по надзору в сфере природопользования </t>
  </si>
  <si>
    <t>048 1 12 01010 01 0000 120</t>
  </si>
  <si>
    <t>048 1 12 01030 01 0000 120</t>
  </si>
  <si>
    <t>048 1 12 01040 01 0000 120</t>
  </si>
  <si>
    <t>076</t>
  </si>
  <si>
    <t>076 1 16 25030 01 0000 140</t>
  </si>
  <si>
    <t>076 1 16 90050 05 0000 140</t>
  </si>
  <si>
    <t>Прочие поступления от денежных взысканий(штрафов) и иных сумм в возмещении ущерба, зачисляемые в бюджеты муниципальных районов</t>
  </si>
  <si>
    <t>100</t>
  </si>
  <si>
    <t>Федеральное казначейство</t>
  </si>
  <si>
    <t>100 1 03 02230 01 0000 110</t>
  </si>
  <si>
    <t>100 1 03 02240 01 0000 110</t>
  </si>
  <si>
    <t>100 1 03 02250 01 0000 110</t>
  </si>
  <si>
    <t>100 1 03 02260 01 0000 110</t>
  </si>
  <si>
    <t>Управление Федеральной службы по надзору в сфере защиты прав потребителей и благополучия человека по Республике Коми</t>
  </si>
  <si>
    <t>141 1 16 28000 01 0000 140</t>
  </si>
  <si>
    <t>ФКУ "Центр Государственной инспекции по маломерным судам МЧС России по Республике Коми"</t>
  </si>
  <si>
    <t>177 1 16 90050 05 0000 140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</si>
  <si>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</si>
  <si>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</si>
  <si>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</si>
  <si>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</si>
  <si>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</si>
  <si>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182 1 01 02030 01 0000 110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</si>
  <si>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</si>
  <si>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182 1 05 01011 01 0000 110</t>
  </si>
  <si>
    <t>182 1 05 01021 01 0000 110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</si>
  <si>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</si>
  <si>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182 1 05 02010 02 0000 110</t>
  </si>
  <si>
    <t xml:space="preserve">Единый налог на вмененный доход для отдельных видов деятельности </t>
  </si>
  <si>
    <t>182 1 05 03010 01 0000 110</t>
  </si>
  <si>
    <t>182 1 05 04020 02 0000 110</t>
  </si>
  <si>
    <t>182 1 08 03010 01 0000 110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</si>
  <si>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</si>
  <si>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182 1 16 03010 01 0000 140</t>
  </si>
  <si>
    <t>182 1 16 03030 01 0000 140</t>
  </si>
  <si>
    <t>Министерство внутренних дел по Республике Коми</t>
  </si>
  <si>
    <t>188 1 16 08010 01 0000 140</t>
  </si>
  <si>
    <t>188 1 16 43000 01 0000 140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</si>
  <si>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РФ об административных правонарушениях</t>
  </si>
  <si>
    <t>188 1 16 90050 05 0000 140</t>
  </si>
  <si>
    <t>Управление Федеральной службы государственной регистрации, кадастра и картографии по Республике Коми</t>
  </si>
  <si>
    <t>321 1 16 25060 01 0000 140</t>
  </si>
  <si>
    <t>Денежные взыскания (штрафы) за нарушение земельного  законодательства</t>
  </si>
  <si>
    <t>841 1 16 90050 05 0000 140</t>
  </si>
  <si>
    <t>875</t>
  </si>
  <si>
    <t>875 1 16 90050 05 0000 140</t>
  </si>
  <si>
    <t>905</t>
  </si>
  <si>
    <t>Контрольно-счетная палата муниципального района "Усть-Цилемский"</t>
  </si>
  <si>
    <t>923</t>
  </si>
  <si>
    <t>Администрация муниципального района "Усть-Цилемский"</t>
  </si>
  <si>
    <t>923 1 11 05035 05 0000 120</t>
  </si>
  <si>
    <t>923 1 11 09045 05 0000 120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</si>
  <si>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</si>
  <si>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923 1 13 02995 05 0000 130</t>
  </si>
  <si>
    <t>923 1 14 02053 05 0000 410</t>
  </si>
  <si>
    <t>923 1 17 01050 05 0000 180</t>
  </si>
  <si>
    <t>Невыясненные поступления, зачисляемые в бюджеты муниципальных районов</t>
  </si>
  <si>
    <t>923 2 07 05030 05 0000 180</t>
  </si>
  <si>
    <t>Прочие безвозмездные поступления в бюджеты муниципальных районов</t>
  </si>
  <si>
    <t>975</t>
  </si>
  <si>
    <t>Управление образования администрации муниципального района "Усть-Цилемский"</t>
  </si>
  <si>
    <t>975 1 13 02995 05 0000 130</t>
  </si>
  <si>
    <t>992</t>
  </si>
  <si>
    <t>Финансовое управление администрации муниципального района "Усть-Цилемский"</t>
  </si>
  <si>
    <t>Наименование кода</t>
  </si>
  <si>
    <t>Кассовое
исполнение 
(рублей)</t>
  </si>
  <si>
    <t>Код бюджетной классификации</t>
  </si>
  <si>
    <t>843</t>
  </si>
  <si>
    <t>923 1 13 01995 05 0000 130</t>
  </si>
  <si>
    <t>Прочие доходы от оказания платных услуг (работ) получателями средств бюджетов муниципальных районов</t>
  </si>
  <si>
    <t>Северо-Западное территориальное управление Федерального агентства по рыболовству</t>
  </si>
  <si>
    <t>Денежные взыскания, штрафы за нарушение законодательства Российской Федерации об охране и использовании животного мира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</si>
  <si>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</si>
  <si>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</si>
  <si>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</si>
  <si>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</si>
  <si>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</si>
  <si>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Министерство образования, науки и молодежной политики Республики Коми</t>
  </si>
  <si>
    <t>Доходы от реализации иного имущества, находящегося в собственности муниципальных районов, (за исключением имущества муниципальных,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</si>
  <si>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</si>
  <si>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и межселенных территорий, а также средства от продажи права на заключение договоров аренды указанных земельных участков</t>
  </si>
  <si>
    <t>923 1 11 05075 05 0000 120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</si>
  <si>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</si>
  <si>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923 1 14 06013 05 0000 430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</si>
  <si>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</si>
  <si>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</si>
  <si>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</si>
  <si>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</si>
  <si>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</si>
  <si>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975 2 07 05030 05 0000 180</t>
  </si>
  <si>
    <t>Субсидия бюджетам муниципальных районов на поддержку отрасли культуры</t>
  </si>
  <si>
    <t>Служба Республики Коми строительного, жилищного и технического надзора (контроля)</t>
  </si>
  <si>
    <t>Управление Федеральной налоговой службы России по Республике Коми</t>
  </si>
  <si>
    <t>081</t>
  </si>
  <si>
    <t>188 1 16 28000 01 0000 140</t>
  </si>
  <si>
    <t>850 1 16 90050 05 0000 140</t>
  </si>
  <si>
    <t>852</t>
  </si>
  <si>
    <t>852 1 16 35030 05 0000 140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</si>
  <si>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</si>
  <si>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</si>
  <si>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</si>
  <si>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Субсидия бюджетам муниципальных районов на реализацию мероприятий по обеспечению жильем молодых семей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</si>
  <si>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</si>
  <si>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Прокуратура Республики Коми</t>
  </si>
  <si>
    <t>ДОХОДЫ БЮДЖЕТА МУНИЦИПАЛЬНОГО РАЙОНА "УСТЬ-ЦИЛЕМСКИЙ" ЗА 2019 ГОД 
ПО КОДАМ КЛАССИФИКАЦИИ ДОХОДОВ БЮДЖЕТОВ</t>
  </si>
  <si>
    <t>081 1 16 43000 01 0000 140</t>
  </si>
  <si>
    <t>177 1 16 43000 01 0000 140</t>
  </si>
  <si>
    <t>182 1 05 01012 01 0000 110</t>
  </si>
  <si>
    <t>182 1 05 02020 02 0000 110</t>
  </si>
  <si>
    <t>992 2 18 35118 05 0000 150</t>
  </si>
  <si>
    <t>992 2 19 35118 05 0000 150</t>
  </si>
  <si>
    <t>992 2 18 05010 05 0000 150</t>
  </si>
  <si>
    <t>975 1 11 05035 05 0000 120</t>
  </si>
  <si>
    <t>975 2 02 25097 05 0000 150</t>
  </si>
  <si>
    <t>975 2 02 25169 05 0000 150</t>
  </si>
  <si>
    <t>188 1 16 30030 01 0000 140</t>
  </si>
  <si>
    <t>Сыктывкарское линейное управление МВД РФ на транспорте</t>
  </si>
  <si>
    <t>Денежные взыскания (штрафы) за нарушение законодательства Российской Федерации об охране и использовании животного мира</t>
  </si>
  <si>
    <t>923 1 14 06025 05 0000 430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</si>
  <si>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</si>
  <si>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</si>
  <si>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905 2 02 40014 05 0000 150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</si>
  <si>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</si>
  <si>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участков,находящихся в собственности муниципальных районов (за исключением земельных участков муниципальных бюджетных и автономных учреждений)</t>
  </si>
  <si>
    <t>923 2 02 20077 05 0000 150</t>
  </si>
  <si>
    <t>923 2 02 25497 05 0000 150</t>
  </si>
  <si>
    <t>923 2 02 29999 05 0000 150</t>
  </si>
  <si>
    <t>923 2 02 30024 05 0000 150</t>
  </si>
  <si>
    <t>923 2 02 35120 05 0000 150</t>
  </si>
  <si>
    <t>923 2 02 40014 05 0000 150</t>
  </si>
  <si>
    <t>Прочие межбюджетные трансферты, передаваемые бюджетам муниципальных районов</t>
  </si>
  <si>
    <t>Возврат остатков субсидий на реализацию мероприятий федеральной целевой программы "Устойчивое развитие сельских территорий на 2014-2017 годы и на период до 2020 года" из бюджетов муниципальных районов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</si>
  <si>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</si>
  <si>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</si>
  <si>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</si>
  <si>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</si>
  <si>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Управление Федеральной службы по ветеринарному и фитосанитарному надзору по Республике Коми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</si>
  <si>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</si>
  <si>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Министерство природных ресурсов и охраны окружающей среды Республики Коми</t>
  </si>
  <si>
    <t>852 1 16 25030 01 0000 140</t>
  </si>
  <si>
    <t>852 1 16 25050 01 0000 140</t>
  </si>
  <si>
    <t>923 2 02 49999 05 0000 150</t>
  </si>
  <si>
    <t>923 2 19 25018 05 0000 150</t>
  </si>
  <si>
    <t>923 2 19 25112 05 0000 150</t>
  </si>
  <si>
    <t>975 2 02 29999 05 0000 150</t>
  </si>
  <si>
    <t>975 2 02 30024 05 0000 150</t>
  </si>
  <si>
    <t>975 2 02 30029 05 0000 150</t>
  </si>
  <si>
    <t>975 2 02 39999 05 0000 150</t>
  </si>
  <si>
    <t>975 2 19 60010 05 0000 150</t>
  </si>
  <si>
    <t>992 2 02 15001 05 0000 150</t>
  </si>
  <si>
    <t>992 2 02 15002 05 0000 150</t>
  </si>
  <si>
    <t>992 2 02 25467 05 0000 150</t>
  </si>
  <si>
    <t>992 2 02 25519 05 0000 150</t>
  </si>
  <si>
    <t>992 2 02 29999 05 0000 150</t>
  </si>
  <si>
    <t>992 2 02 30024 05 0000 150</t>
  </si>
  <si>
    <t>992 2 02 35118 05 0000 150</t>
  </si>
  <si>
    <t>992 2 02 35930 05 0000 150</t>
  </si>
  <si>
    <t>992 2 02 40014 05 0000 150</t>
  </si>
  <si>
    <t>Приложение № 1</t>
  </si>
  <si>
    <t>от 23 июня  2020 г. № 325/35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</si>
</sst>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_)"/>
  </numFmts>
  <fonts count="10" x14ac:knownFonts="1">
    <font>
      <sz val="10"/>
      <name val="Arial"/>
    </font>
    <font>
      <b/>
      <sz val="14"/>
      <name val="Times New Roman CYR"/>
    </font>
    <font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/>
    </xf>
    <xf numFmtId="0" fontId="7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left" vertical="center" wrapText="1"/>
      <protection locked="0"/>
    </xf>
    <xf numFmtId="1" fontId="7" fillId="2" borderId="2" xfId="0" applyNumberFormat="1" applyFont="1" applyFill="1" applyBorder="1" applyAlignment="1">
      <alignment horizontal="center" vertical="top"/>
    </xf>
    <xf numFmtId="165" fontId="7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  <protection locked="0"/>
    </xf>
    <xf numFmtId="1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right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164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justify" vertical="center" wrapText="1"/>
    </xf>
    <xf numFmtId="0" fontId="9" fillId="0" borderId="0" xfId="0" applyFont="1" applyAlignment="1">
      <alignment vertical="center"/>
    </xf>
    <xf numFmtId="0" fontId="7" fillId="2" borderId="2" xfId="0" applyNumberFormat="1" applyFont="1" applyFill="1" applyBorder="1" applyAlignment="1">
      <alignment horizontal="justify" vertical="center" wrapText="1"/>
    </xf>
    <xf numFmtId="165" fontId="7" fillId="2" borderId="2" xfId="0" applyNumberFormat="1" applyFont="1" applyFill="1" applyBorder="1" applyAlignment="1">
      <alignment horizontal="justify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/>
    <xf numFmtId="0" fontId="1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8"/>
  <sheetViews>
    <sheetView tabSelected="1" workbookViewId="0">
      <selection activeCell="A6" sqref="A6:C8"/>
    </sheetView>
  </sheetViews>
  <sheetFormatPr defaultRowHeight="12.75" x14ac:dyDescent="0.2"/>
  <cols>
    <col min="1" max="1" width="32.5703125" customWidth="1"/>
    <col min="2" max="2" width="73.42578125" customWidth="1"/>
    <col min="3" max="3" width="20.7109375" customWidth="1"/>
  </cols>
  <sheetData>
    <row r="1" spans="1:3" ht="15" customHeight="1" x14ac:dyDescent="0.25">
      <c r="A1" s="3"/>
      <c r="B1" s="5"/>
      <c r="C1" s="6" t="s">
        <v>185</v>
      </c>
    </row>
    <row r="2" spans="1:3" ht="15" customHeight="1" x14ac:dyDescent="0.25">
      <c r="A2" s="3"/>
      <c r="B2" s="45" t="s">
        <v>22</v>
      </c>
      <c r="C2" s="45"/>
    </row>
    <row r="3" spans="1:3" ht="15" customHeight="1" x14ac:dyDescent="0.25">
      <c r="A3" s="3"/>
      <c r="B3" s="45" t="s">
        <v>186</v>
      </c>
      <c r="C3" s="45"/>
    </row>
    <row r="4" spans="1:3" ht="15" customHeight="1" x14ac:dyDescent="0.25">
      <c r="A4" s="3"/>
      <c r="B4" s="7"/>
      <c r="C4" s="7"/>
    </row>
    <row r="5" spans="1:3" ht="15" customHeight="1" x14ac:dyDescent="0.2">
      <c r="A5" s="3"/>
      <c r="B5" s="3"/>
      <c r="C5" s="3"/>
    </row>
    <row r="6" spans="1:3" ht="15" customHeight="1" x14ac:dyDescent="0.2">
      <c r="A6" s="50" t="s">
        <v>131</v>
      </c>
      <c r="B6" s="50"/>
      <c r="C6" s="50"/>
    </row>
    <row r="7" spans="1:3" ht="15" customHeight="1" x14ac:dyDescent="0.2">
      <c r="A7" s="50"/>
      <c r="B7" s="50"/>
      <c r="C7" s="50"/>
    </row>
    <row r="8" spans="1:3" ht="15" customHeight="1" x14ac:dyDescent="0.2">
      <c r="A8" s="50"/>
      <c r="B8" s="50"/>
      <c r="C8" s="50"/>
    </row>
    <row r="9" spans="1:3" ht="15" customHeight="1" x14ac:dyDescent="0.2"/>
    <row r="10" spans="1:3" ht="15" customHeight="1" x14ac:dyDescent="0.3">
      <c r="A10" s="1"/>
      <c r="B10" s="1"/>
      <c r="C10" s="4"/>
    </row>
    <row r="11" spans="1:3" x14ac:dyDescent="0.2">
      <c r="A11" s="46" t="s">
        <v>93</v>
      </c>
      <c r="B11" s="46" t="s">
        <v>91</v>
      </c>
      <c r="C11" s="46" t="s">
        <v>92</v>
      </c>
    </row>
    <row r="12" spans="1:3" x14ac:dyDescent="0.2">
      <c r="A12" s="47"/>
      <c r="B12" s="47"/>
      <c r="C12" s="47"/>
    </row>
    <row r="13" spans="1:3" x14ac:dyDescent="0.2">
      <c r="A13" s="47"/>
      <c r="B13" s="47"/>
      <c r="C13" s="47"/>
    </row>
    <row r="14" spans="1:3" x14ac:dyDescent="0.2">
      <c r="A14" s="48"/>
      <c r="B14" s="48"/>
      <c r="C14" s="49"/>
    </row>
    <row r="15" spans="1:3" ht="18.75" x14ac:dyDescent="0.2">
      <c r="A15" s="2" t="s">
        <v>0</v>
      </c>
      <c r="B15" s="2" t="s">
        <v>23</v>
      </c>
      <c r="C15" s="2" t="s">
        <v>1</v>
      </c>
    </row>
    <row r="16" spans="1:3" ht="15.75" x14ac:dyDescent="0.2">
      <c r="A16" s="8"/>
      <c r="B16" s="9" t="s">
        <v>24</v>
      </c>
      <c r="C16" s="35">
        <f>C17+C21+C31+C33+C36+C50+C58+C60+C62+C68+C70+C72+C93+C104+C26+C24+C64+C56</f>
        <v>956845623.66000009</v>
      </c>
    </row>
    <row r="17" spans="1:3" ht="15.75" x14ac:dyDescent="0.2">
      <c r="A17" s="10" t="s">
        <v>25</v>
      </c>
      <c r="B17" s="11" t="s">
        <v>26</v>
      </c>
      <c r="C17" s="35">
        <f>SUM(C18:C20)</f>
        <v>131292.48000000001</v>
      </c>
    </row>
    <row r="18" spans="1:3" ht="31.5" x14ac:dyDescent="0.2">
      <c r="A18" s="12" t="s">
        <v>27</v>
      </c>
      <c r="B18" s="13" t="s">
        <v>6</v>
      </c>
      <c r="C18" s="28">
        <v>82973.820000000007</v>
      </c>
    </row>
    <row r="19" spans="1:3" ht="20.25" customHeight="1" x14ac:dyDescent="0.2">
      <c r="A19" s="12" t="s">
        <v>28</v>
      </c>
      <c r="B19" s="13" t="s">
        <v>7</v>
      </c>
      <c r="C19" s="14">
        <v>16318.22</v>
      </c>
    </row>
    <row r="20" spans="1:3" ht="21" customHeight="1" x14ac:dyDescent="0.2">
      <c r="A20" s="12" t="s">
        <v>29</v>
      </c>
      <c r="B20" s="13" t="s">
        <v>8</v>
      </c>
      <c r="C20" s="28">
        <v>32000.44</v>
      </c>
    </row>
    <row r="21" spans="1:3" ht="31.5" x14ac:dyDescent="0.2">
      <c r="A21" s="10" t="s">
        <v>30</v>
      </c>
      <c r="B21" s="20" t="s">
        <v>97</v>
      </c>
      <c r="C21" s="30">
        <f>C22+C23</f>
        <v>466539.99</v>
      </c>
    </row>
    <row r="22" spans="1:3" ht="31.5" x14ac:dyDescent="0.2">
      <c r="A22" s="12" t="s">
        <v>31</v>
      </c>
      <c r="B22" s="13" t="s">
        <v>98</v>
      </c>
      <c r="C22" s="28">
        <v>116564.99</v>
      </c>
    </row>
    <row r="23" spans="1:3" ht="39" customHeight="1" x14ac:dyDescent="0.2">
      <c r="A23" s="12" t="s">
        <v>32</v>
      </c>
      <c r="B23" s="13" t="s">
        <v>33</v>
      </c>
      <c r="C23" s="28">
        <v>349975</v>
      </c>
    </row>
    <row r="24" spans="1:3" ht="39" customHeight="1" x14ac:dyDescent="0.2">
      <c r="A24" s="16" t="s">
        <v>120</v>
      </c>
      <c r="B24" s="31" t="s">
        <v>163</v>
      </c>
      <c r="C24" s="35">
        <f>C25</f>
        <v>3000</v>
      </c>
    </row>
    <row r="25" spans="1:3" ht="69.75" customHeight="1" x14ac:dyDescent="0.2">
      <c r="A25" s="12" t="s">
        <v>132</v>
      </c>
      <c r="B25" s="23" t="s">
        <v>65</v>
      </c>
      <c r="C25" s="28">
        <v>3000</v>
      </c>
    </row>
    <row r="26" spans="1:3" ht="19.5" customHeight="1" x14ac:dyDescent="0.2">
      <c r="A26" s="16" t="s">
        <v>34</v>
      </c>
      <c r="B26" s="31" t="s">
        <v>35</v>
      </c>
      <c r="C26" s="35">
        <f>C27+C28+C29+C30</f>
        <v>19193567.320000004</v>
      </c>
    </row>
    <row r="27" spans="1:3" ht="63" x14ac:dyDescent="0.2">
      <c r="A27" s="17" t="s">
        <v>36</v>
      </c>
      <c r="B27" s="13" t="s">
        <v>2</v>
      </c>
      <c r="C27" s="28">
        <v>8736588.5600000005</v>
      </c>
    </row>
    <row r="28" spans="1:3" ht="78.75" x14ac:dyDescent="0.2">
      <c r="A28" s="17" t="s">
        <v>37</v>
      </c>
      <c r="B28" s="18" t="s">
        <v>99</v>
      </c>
      <c r="C28" s="28">
        <v>64216.23</v>
      </c>
    </row>
    <row r="29" spans="1:3" ht="63" x14ac:dyDescent="0.2">
      <c r="A29" s="17" t="s">
        <v>38</v>
      </c>
      <c r="B29" s="13" t="s">
        <v>100</v>
      </c>
      <c r="C29" s="28">
        <v>11672112.02</v>
      </c>
    </row>
    <row r="30" spans="1:3" ht="63" x14ac:dyDescent="0.2">
      <c r="A30" s="17" t="s">
        <v>39</v>
      </c>
      <c r="B30" s="13" t="s">
        <v>101</v>
      </c>
      <c r="C30" s="28">
        <v>-1279349.49</v>
      </c>
    </row>
    <row r="31" spans="1:3" ht="31.5" x14ac:dyDescent="0.2">
      <c r="A31" s="19">
        <v>141</v>
      </c>
      <c r="B31" s="20" t="s">
        <v>40</v>
      </c>
      <c r="C31" s="30">
        <f>SUM(C32:C32)</f>
        <v>12500</v>
      </c>
    </row>
    <row r="32" spans="1:3" ht="47.25" x14ac:dyDescent="0.2">
      <c r="A32" s="12" t="s">
        <v>41</v>
      </c>
      <c r="B32" s="23" t="s">
        <v>12</v>
      </c>
      <c r="C32" s="28">
        <v>12500</v>
      </c>
    </row>
    <row r="33" spans="1:3" ht="31.5" x14ac:dyDescent="0.2">
      <c r="A33" s="19">
        <v>177</v>
      </c>
      <c r="B33" s="20" t="s">
        <v>42</v>
      </c>
      <c r="C33" s="30">
        <f>SUM(C35+C34)</f>
        <v>38816.49</v>
      </c>
    </row>
    <row r="34" spans="1:3" ht="74.25" customHeight="1" x14ac:dyDescent="0.2">
      <c r="A34" s="12" t="s">
        <v>133</v>
      </c>
      <c r="B34" s="23" t="s">
        <v>65</v>
      </c>
      <c r="C34" s="28">
        <v>2816.49</v>
      </c>
    </row>
    <row r="35" spans="1:3" ht="42" customHeight="1" x14ac:dyDescent="0.2">
      <c r="A35" s="12" t="s">
        <v>43</v>
      </c>
      <c r="B35" s="23" t="s">
        <v>44</v>
      </c>
      <c r="C35" s="28">
        <v>36000</v>
      </c>
    </row>
    <row r="36" spans="1:3" ht="31.5" x14ac:dyDescent="0.2">
      <c r="A36" s="19">
        <v>182</v>
      </c>
      <c r="B36" s="20" t="s">
        <v>119</v>
      </c>
      <c r="C36" s="30">
        <f>SUM(C37:C49)</f>
        <v>177727958.39000002</v>
      </c>
    </row>
    <row r="37" spans="1:3" ht="63" x14ac:dyDescent="0.2">
      <c r="A37" s="21" t="s">
        <v>45</v>
      </c>
      <c r="B37" s="22" t="s">
        <v>46</v>
      </c>
      <c r="C37" s="15">
        <v>166372684.03999999</v>
      </c>
    </row>
    <row r="38" spans="1:3" ht="110.25" x14ac:dyDescent="0.2">
      <c r="A38" s="21" t="s">
        <v>47</v>
      </c>
      <c r="B38" s="22" t="s">
        <v>48</v>
      </c>
      <c r="C38" s="15">
        <v>1306787.52</v>
      </c>
    </row>
    <row r="39" spans="1:3" ht="47.25" x14ac:dyDescent="0.2">
      <c r="A39" s="21" t="s">
        <v>49</v>
      </c>
      <c r="B39" s="13" t="s">
        <v>50</v>
      </c>
      <c r="C39" s="15">
        <v>594269.48</v>
      </c>
    </row>
    <row r="40" spans="1:3" ht="31.5" x14ac:dyDescent="0.2">
      <c r="A40" s="21" t="s">
        <v>51</v>
      </c>
      <c r="B40" s="39" t="s">
        <v>3</v>
      </c>
      <c r="C40" s="15">
        <v>4067326.09</v>
      </c>
    </row>
    <row r="41" spans="1:3" ht="47.25" x14ac:dyDescent="0.2">
      <c r="A41" s="21" t="s">
        <v>134</v>
      </c>
      <c r="B41" s="39" t="s">
        <v>147</v>
      </c>
      <c r="C41" s="15">
        <v>138.63</v>
      </c>
    </row>
    <row r="42" spans="1:3" ht="40.5" customHeight="1" x14ac:dyDescent="0.2">
      <c r="A42" s="12" t="s">
        <v>52</v>
      </c>
      <c r="B42" s="13" t="s">
        <v>53</v>
      </c>
      <c r="C42" s="15">
        <v>475510.48</v>
      </c>
    </row>
    <row r="43" spans="1:3" ht="15.75" x14ac:dyDescent="0.2">
      <c r="A43" s="12" t="s">
        <v>54</v>
      </c>
      <c r="B43" s="13" t="s">
        <v>55</v>
      </c>
      <c r="C43" s="15">
        <v>3764831.62</v>
      </c>
    </row>
    <row r="44" spans="1:3" ht="31.5" x14ac:dyDescent="0.2">
      <c r="A44" s="12" t="s">
        <v>135</v>
      </c>
      <c r="B44" s="13" t="s">
        <v>146</v>
      </c>
      <c r="C44" s="15">
        <v>28.8</v>
      </c>
    </row>
    <row r="45" spans="1:3" ht="15.75" x14ac:dyDescent="0.2">
      <c r="A45" s="12" t="s">
        <v>56</v>
      </c>
      <c r="B45" s="39" t="s">
        <v>4</v>
      </c>
      <c r="C45" s="15">
        <v>228607.82</v>
      </c>
    </row>
    <row r="46" spans="1:3" ht="31.5" x14ac:dyDescent="0.2">
      <c r="A46" s="12" t="s">
        <v>57</v>
      </c>
      <c r="B46" s="13" t="s">
        <v>102</v>
      </c>
      <c r="C46" s="15">
        <v>37495.56</v>
      </c>
    </row>
    <row r="47" spans="1:3" ht="47.25" x14ac:dyDescent="0.2">
      <c r="A47" s="12" t="s">
        <v>58</v>
      </c>
      <c r="B47" s="13" t="s">
        <v>59</v>
      </c>
      <c r="C47" s="15">
        <v>874459.08</v>
      </c>
    </row>
    <row r="48" spans="1:3" ht="78.75" x14ac:dyDescent="0.2">
      <c r="A48" s="12" t="s">
        <v>60</v>
      </c>
      <c r="B48" s="32" t="s">
        <v>125</v>
      </c>
      <c r="C48" s="15">
        <v>2769.27</v>
      </c>
    </row>
    <row r="49" spans="1:3" ht="47.25" x14ac:dyDescent="0.2">
      <c r="A49" s="12" t="s">
        <v>61</v>
      </c>
      <c r="B49" s="13" t="s">
        <v>10</v>
      </c>
      <c r="C49" s="15">
        <v>3050</v>
      </c>
    </row>
    <row r="50" spans="1:3" ht="21" customHeight="1" x14ac:dyDescent="0.2">
      <c r="A50" s="19">
        <v>188</v>
      </c>
      <c r="B50" s="20" t="s">
        <v>62</v>
      </c>
      <c r="C50" s="30">
        <f>SUM(C51:C55)</f>
        <v>865002.94</v>
      </c>
    </row>
    <row r="51" spans="1:3" ht="47.25" x14ac:dyDescent="0.2">
      <c r="A51" s="12" t="s">
        <v>63</v>
      </c>
      <c r="B51" s="13" t="s">
        <v>103</v>
      </c>
      <c r="C51" s="28">
        <v>231500</v>
      </c>
    </row>
    <row r="52" spans="1:3" ht="47.25" x14ac:dyDescent="0.2">
      <c r="A52" s="12" t="s">
        <v>121</v>
      </c>
      <c r="B52" s="32" t="s">
        <v>126</v>
      </c>
      <c r="C52" s="28">
        <v>23530</v>
      </c>
    </row>
    <row r="53" spans="1:3" ht="47.25" x14ac:dyDescent="0.2">
      <c r="A53" s="12" t="s">
        <v>142</v>
      </c>
      <c r="B53" s="32" t="s">
        <v>126</v>
      </c>
      <c r="C53" s="28">
        <v>110000</v>
      </c>
    </row>
    <row r="54" spans="1:3" ht="63" x14ac:dyDescent="0.2">
      <c r="A54" s="12" t="s">
        <v>64</v>
      </c>
      <c r="B54" s="13" t="s">
        <v>65</v>
      </c>
      <c r="C54" s="28">
        <v>65045.78</v>
      </c>
    </row>
    <row r="55" spans="1:3" ht="31.5" x14ac:dyDescent="0.2">
      <c r="A55" s="12" t="s">
        <v>66</v>
      </c>
      <c r="B55" s="23" t="s">
        <v>13</v>
      </c>
      <c r="C55" s="28">
        <f>436127.16-1200</f>
        <v>434927.16</v>
      </c>
    </row>
    <row r="56" spans="1:3" ht="15.75" x14ac:dyDescent="0.2">
      <c r="A56" s="19">
        <v>188</v>
      </c>
      <c r="B56" s="40" t="s">
        <v>143</v>
      </c>
      <c r="C56" s="30">
        <f>C57</f>
        <v>1200</v>
      </c>
    </row>
    <row r="57" spans="1:3" ht="31.5" x14ac:dyDescent="0.2">
      <c r="A57" s="12" t="s">
        <v>66</v>
      </c>
      <c r="B57" s="23" t="s">
        <v>13</v>
      </c>
      <c r="C57" s="28">
        <v>1200</v>
      </c>
    </row>
    <row r="58" spans="1:3" ht="31.5" x14ac:dyDescent="0.2">
      <c r="A58" s="19">
        <v>321</v>
      </c>
      <c r="B58" s="20" t="s">
        <v>67</v>
      </c>
      <c r="C58" s="30">
        <f>SUM(C59)</f>
        <v>5000</v>
      </c>
    </row>
    <row r="59" spans="1:3" ht="31.5" x14ac:dyDescent="0.2">
      <c r="A59" s="12" t="s">
        <v>68</v>
      </c>
      <c r="B59" s="23" t="s">
        <v>69</v>
      </c>
      <c r="C59" s="28">
        <v>5000</v>
      </c>
    </row>
    <row r="60" spans="1:3" ht="22.5" customHeight="1" x14ac:dyDescent="0.2">
      <c r="A60" s="19">
        <v>415</v>
      </c>
      <c r="B60" s="20" t="s">
        <v>130</v>
      </c>
      <c r="C60" s="30">
        <f>C61</f>
        <v>17200</v>
      </c>
    </row>
    <row r="61" spans="1:3" ht="31.5" x14ac:dyDescent="0.2">
      <c r="A61" s="26" t="s">
        <v>122</v>
      </c>
      <c r="B61" s="23" t="s">
        <v>11</v>
      </c>
      <c r="C61" s="28">
        <v>17200</v>
      </c>
    </row>
    <row r="62" spans="1:3" ht="35.25" customHeight="1" x14ac:dyDescent="0.25">
      <c r="A62" s="24" t="s">
        <v>94</v>
      </c>
      <c r="B62" s="41" t="s">
        <v>118</v>
      </c>
      <c r="C62" s="36">
        <f>SUM(C63:C63)</f>
        <v>156600</v>
      </c>
    </row>
    <row r="63" spans="1:3" ht="31.5" x14ac:dyDescent="0.2">
      <c r="A63" s="25" t="s">
        <v>70</v>
      </c>
      <c r="B63" s="23" t="s">
        <v>44</v>
      </c>
      <c r="C63" s="28">
        <v>156600</v>
      </c>
    </row>
    <row r="64" spans="1:3" ht="35.25" customHeight="1" x14ac:dyDescent="0.2">
      <c r="A64" s="24" t="s">
        <v>123</v>
      </c>
      <c r="B64" s="42" t="s">
        <v>165</v>
      </c>
      <c r="C64" s="30">
        <f>C65+C66+C67</f>
        <v>77854.36</v>
      </c>
    </row>
    <row r="65" spans="1:3" ht="31.5" x14ac:dyDescent="0.2">
      <c r="A65" s="25" t="s">
        <v>166</v>
      </c>
      <c r="B65" s="33" t="s">
        <v>144</v>
      </c>
      <c r="C65" s="28">
        <v>1000</v>
      </c>
    </row>
    <row r="66" spans="1:3" ht="31.5" x14ac:dyDescent="0.2">
      <c r="A66" s="25" t="s">
        <v>167</v>
      </c>
      <c r="B66" s="33" t="s">
        <v>11</v>
      </c>
      <c r="C66" s="28">
        <v>11000</v>
      </c>
    </row>
    <row r="67" spans="1:3" ht="31.5" x14ac:dyDescent="0.2">
      <c r="A67" s="25" t="s">
        <v>124</v>
      </c>
      <c r="B67" s="33" t="s">
        <v>127</v>
      </c>
      <c r="C67" s="28">
        <v>65854.36</v>
      </c>
    </row>
    <row r="68" spans="1:3" ht="35.25" customHeight="1" x14ac:dyDescent="0.2">
      <c r="A68" s="10" t="s">
        <v>71</v>
      </c>
      <c r="B68" s="42" t="s">
        <v>104</v>
      </c>
      <c r="C68" s="30">
        <f>SUM(C69)</f>
        <v>75690.460000000006</v>
      </c>
    </row>
    <row r="69" spans="1:3" ht="31.5" x14ac:dyDescent="0.2">
      <c r="A69" s="26" t="s">
        <v>72</v>
      </c>
      <c r="B69" s="23" t="s">
        <v>44</v>
      </c>
      <c r="C69" s="28">
        <v>75690.460000000006</v>
      </c>
    </row>
    <row r="70" spans="1:3" ht="36" customHeight="1" x14ac:dyDescent="0.2">
      <c r="A70" s="10" t="s">
        <v>73</v>
      </c>
      <c r="B70" s="42" t="s">
        <v>74</v>
      </c>
      <c r="C70" s="30">
        <f>SUM(C71)</f>
        <v>14000</v>
      </c>
    </row>
    <row r="71" spans="1:3" ht="63" x14ac:dyDescent="0.2">
      <c r="A71" s="12" t="s">
        <v>148</v>
      </c>
      <c r="B71" s="13" t="s">
        <v>21</v>
      </c>
      <c r="C71" s="15">
        <v>14000</v>
      </c>
    </row>
    <row r="72" spans="1:3" ht="22.5" customHeight="1" x14ac:dyDescent="0.2">
      <c r="A72" s="16" t="s">
        <v>75</v>
      </c>
      <c r="B72" s="20" t="s">
        <v>76</v>
      </c>
      <c r="C72" s="37">
        <f>SUM(C73:C92)</f>
        <v>72819521.950000003</v>
      </c>
    </row>
    <row r="73" spans="1:3" ht="78.75" x14ac:dyDescent="0.2">
      <c r="A73" s="12" t="s">
        <v>106</v>
      </c>
      <c r="B73" s="22" t="s">
        <v>107</v>
      </c>
      <c r="C73" s="14">
        <v>3087137.22</v>
      </c>
    </row>
    <row r="74" spans="1:3" ht="63" x14ac:dyDescent="0.2">
      <c r="A74" s="12" t="s">
        <v>77</v>
      </c>
      <c r="B74" s="13" t="s">
        <v>5</v>
      </c>
      <c r="C74" s="14">
        <v>370187.73</v>
      </c>
    </row>
    <row r="75" spans="1:3" ht="31.5" x14ac:dyDescent="0.2">
      <c r="A75" s="12" t="s">
        <v>108</v>
      </c>
      <c r="B75" s="13" t="s">
        <v>109</v>
      </c>
      <c r="C75" s="14">
        <v>1163679.25</v>
      </c>
    </row>
    <row r="76" spans="1:3" ht="78.75" x14ac:dyDescent="0.2">
      <c r="A76" s="12" t="s">
        <v>78</v>
      </c>
      <c r="B76" s="13" t="s">
        <v>79</v>
      </c>
      <c r="C76" s="14">
        <v>404747.35</v>
      </c>
    </row>
    <row r="77" spans="1:3" ht="39.75" customHeight="1" x14ac:dyDescent="0.2">
      <c r="A77" s="12" t="s">
        <v>95</v>
      </c>
      <c r="B77" s="33" t="s">
        <v>96</v>
      </c>
      <c r="C77" s="14">
        <v>3123164.88</v>
      </c>
    </row>
    <row r="78" spans="1:3" ht="31.5" x14ac:dyDescent="0.2">
      <c r="A78" s="12" t="s">
        <v>80</v>
      </c>
      <c r="B78" s="13" t="s">
        <v>9</v>
      </c>
      <c r="C78" s="14">
        <v>407277.54</v>
      </c>
    </row>
    <row r="79" spans="1:3" ht="94.5" x14ac:dyDescent="0.2">
      <c r="A79" s="12" t="s">
        <v>81</v>
      </c>
      <c r="B79" s="22" t="s">
        <v>105</v>
      </c>
      <c r="C79" s="14">
        <v>2070713.79</v>
      </c>
    </row>
    <row r="80" spans="1:3" ht="63" x14ac:dyDescent="0.2">
      <c r="A80" s="12" t="s">
        <v>110</v>
      </c>
      <c r="B80" s="13" t="s">
        <v>149</v>
      </c>
      <c r="C80" s="14">
        <v>990059.81</v>
      </c>
    </row>
    <row r="81" spans="1:3" ht="47.25" x14ac:dyDescent="0.2">
      <c r="A81" s="12" t="s">
        <v>145</v>
      </c>
      <c r="B81" s="13" t="s">
        <v>150</v>
      </c>
      <c r="C81" s="14">
        <v>114000</v>
      </c>
    </row>
    <row r="82" spans="1:3" ht="31.5" x14ac:dyDescent="0.2">
      <c r="A82" s="12" t="s">
        <v>82</v>
      </c>
      <c r="B82" s="13" t="s">
        <v>83</v>
      </c>
      <c r="C82" s="14">
        <v>60</v>
      </c>
    </row>
    <row r="83" spans="1:3" ht="31.5" x14ac:dyDescent="0.2">
      <c r="A83" s="27" t="s">
        <v>151</v>
      </c>
      <c r="B83" s="34" t="s">
        <v>111</v>
      </c>
      <c r="C83" s="28">
        <v>8732828.8100000005</v>
      </c>
    </row>
    <row r="84" spans="1:3" ht="31.5" x14ac:dyDescent="0.2">
      <c r="A84" s="27" t="s">
        <v>152</v>
      </c>
      <c r="B84" s="33" t="s">
        <v>128</v>
      </c>
      <c r="C84" s="28">
        <v>434126.18</v>
      </c>
    </row>
    <row r="85" spans="1:3" ht="15.75" x14ac:dyDescent="0.2">
      <c r="A85" s="27" t="s">
        <v>153</v>
      </c>
      <c r="B85" s="34" t="s">
        <v>16</v>
      </c>
      <c r="C85" s="28">
        <v>36979103.380000003</v>
      </c>
    </row>
    <row r="86" spans="1:3" ht="31.5" x14ac:dyDescent="0.2">
      <c r="A86" s="27" t="s">
        <v>154</v>
      </c>
      <c r="B86" s="34" t="s">
        <v>19</v>
      </c>
      <c r="C86" s="28">
        <v>12700600.560000001</v>
      </c>
    </row>
    <row r="87" spans="1:3" ht="63" x14ac:dyDescent="0.2">
      <c r="A87" s="27" t="s">
        <v>155</v>
      </c>
      <c r="B87" s="34" t="s">
        <v>112</v>
      </c>
      <c r="C87" s="28">
        <v>5000</v>
      </c>
    </row>
    <row r="88" spans="1:3" ht="63" x14ac:dyDescent="0.2">
      <c r="A88" s="27" t="s">
        <v>156</v>
      </c>
      <c r="B88" s="34" t="s">
        <v>21</v>
      </c>
      <c r="C88" s="28">
        <v>5544998</v>
      </c>
    </row>
    <row r="89" spans="1:3" ht="31.5" x14ac:dyDescent="0.2">
      <c r="A89" s="27" t="s">
        <v>168</v>
      </c>
      <c r="B89" s="34" t="s">
        <v>157</v>
      </c>
      <c r="C89" s="28">
        <v>1750000</v>
      </c>
    </row>
    <row r="90" spans="1:3" ht="31.5" x14ac:dyDescent="0.2">
      <c r="A90" s="27" t="s">
        <v>84</v>
      </c>
      <c r="B90" s="34" t="s">
        <v>85</v>
      </c>
      <c r="C90" s="28">
        <v>2838792</v>
      </c>
    </row>
    <row r="91" spans="1:3" ht="63" x14ac:dyDescent="0.2">
      <c r="A91" s="27" t="s">
        <v>169</v>
      </c>
      <c r="B91" s="34" t="s">
        <v>158</v>
      </c>
      <c r="C91" s="28">
        <v>-2804192.32</v>
      </c>
    </row>
    <row r="92" spans="1:3" ht="47.25" x14ac:dyDescent="0.2">
      <c r="A92" s="27" t="s">
        <v>170</v>
      </c>
      <c r="B92" s="38" t="s">
        <v>129</v>
      </c>
      <c r="C92" s="28">
        <v>-5092762.2300000004</v>
      </c>
    </row>
    <row r="93" spans="1:3" ht="31.5" x14ac:dyDescent="0.2">
      <c r="A93" s="10" t="s">
        <v>86</v>
      </c>
      <c r="B93" s="20" t="s">
        <v>87</v>
      </c>
      <c r="C93" s="30">
        <f>SUM(C94:C103)</f>
        <v>357361478.02999997</v>
      </c>
    </row>
    <row r="94" spans="1:3" ht="63" x14ac:dyDescent="0.2">
      <c r="A94" s="12" t="s">
        <v>139</v>
      </c>
      <c r="B94" s="43" t="s">
        <v>5</v>
      </c>
      <c r="C94" s="15">
        <v>117334.16</v>
      </c>
    </row>
    <row r="95" spans="1:3" ht="31.5" x14ac:dyDescent="0.2">
      <c r="A95" s="12" t="s">
        <v>88</v>
      </c>
      <c r="B95" s="13" t="s">
        <v>9</v>
      </c>
      <c r="C95" s="28">
        <v>26224.87</v>
      </c>
    </row>
    <row r="96" spans="1:3" ht="47.25" x14ac:dyDescent="0.2">
      <c r="A96" s="27" t="s">
        <v>140</v>
      </c>
      <c r="B96" s="13" t="s">
        <v>159</v>
      </c>
      <c r="C96" s="28">
        <v>1696700</v>
      </c>
    </row>
    <row r="97" spans="1:3" ht="47.25" x14ac:dyDescent="0.2">
      <c r="A97" s="27" t="s">
        <v>141</v>
      </c>
      <c r="B97" s="13" t="s">
        <v>160</v>
      </c>
      <c r="C97" s="28">
        <v>1600010</v>
      </c>
    </row>
    <row r="98" spans="1:3" ht="15.75" x14ac:dyDescent="0.2">
      <c r="A98" s="27" t="s">
        <v>171</v>
      </c>
      <c r="B98" s="34" t="s">
        <v>16</v>
      </c>
      <c r="C98" s="28">
        <v>15865981</v>
      </c>
    </row>
    <row r="99" spans="1:3" ht="31.5" x14ac:dyDescent="0.2">
      <c r="A99" s="27" t="s">
        <v>172</v>
      </c>
      <c r="B99" s="34" t="s">
        <v>19</v>
      </c>
      <c r="C99" s="28">
        <v>12159459</v>
      </c>
    </row>
    <row r="100" spans="1:3" ht="63" x14ac:dyDescent="0.2">
      <c r="A100" s="27" t="s">
        <v>173</v>
      </c>
      <c r="B100" s="34" t="s">
        <v>115</v>
      </c>
      <c r="C100" s="28">
        <v>3736200</v>
      </c>
    </row>
    <row r="101" spans="1:3" ht="15.75" x14ac:dyDescent="0.2">
      <c r="A101" s="27" t="s">
        <v>174</v>
      </c>
      <c r="B101" s="34" t="s">
        <v>20</v>
      </c>
      <c r="C101" s="28">
        <v>323532100</v>
      </c>
    </row>
    <row r="102" spans="1:3" ht="31.5" x14ac:dyDescent="0.2">
      <c r="A102" s="27" t="s">
        <v>116</v>
      </c>
      <c r="B102" s="34" t="s">
        <v>85</v>
      </c>
      <c r="C102" s="28">
        <v>256280</v>
      </c>
    </row>
    <row r="103" spans="1:3" ht="47.25" x14ac:dyDescent="0.2">
      <c r="A103" s="27" t="s">
        <v>175</v>
      </c>
      <c r="B103" s="34" t="s">
        <v>114</v>
      </c>
      <c r="C103" s="28">
        <v>-1628811</v>
      </c>
    </row>
    <row r="104" spans="1:3" ht="37.5" customHeight="1" x14ac:dyDescent="0.2">
      <c r="A104" s="10" t="s">
        <v>89</v>
      </c>
      <c r="B104" s="20" t="s">
        <v>90</v>
      </c>
      <c r="C104" s="30">
        <f>SUM(C105:C116)</f>
        <v>327878401.25</v>
      </c>
    </row>
    <row r="105" spans="1:3" ht="31.5" x14ac:dyDescent="0.2">
      <c r="A105" s="27" t="s">
        <v>176</v>
      </c>
      <c r="B105" s="34" t="s">
        <v>14</v>
      </c>
      <c r="C105" s="28">
        <v>161763800</v>
      </c>
    </row>
    <row r="106" spans="1:3" ht="31.5" x14ac:dyDescent="0.2">
      <c r="A106" s="27" t="s">
        <v>177</v>
      </c>
      <c r="B106" s="34" t="s">
        <v>15</v>
      </c>
      <c r="C106" s="28">
        <v>47307100</v>
      </c>
    </row>
    <row r="107" spans="1:3" ht="47.25" x14ac:dyDescent="0.2">
      <c r="A107" s="27" t="s">
        <v>178</v>
      </c>
      <c r="B107" s="33" t="s">
        <v>164</v>
      </c>
      <c r="C107" s="28">
        <v>1470890</v>
      </c>
    </row>
    <row r="108" spans="1:3" ht="31.5" x14ac:dyDescent="0.2">
      <c r="A108" s="27" t="s">
        <v>179</v>
      </c>
      <c r="B108" s="34" t="s">
        <v>117</v>
      </c>
      <c r="C108" s="28">
        <v>352098.03</v>
      </c>
    </row>
    <row r="109" spans="1:3" ht="15.75" x14ac:dyDescent="0.2">
      <c r="A109" s="27" t="s">
        <v>180</v>
      </c>
      <c r="B109" s="34" t="s">
        <v>16</v>
      </c>
      <c r="C109" s="28">
        <v>114370668.95999999</v>
      </c>
    </row>
    <row r="110" spans="1:3" ht="31.5" x14ac:dyDescent="0.2">
      <c r="A110" s="27" t="s">
        <v>181</v>
      </c>
      <c r="B110" s="34" t="s">
        <v>19</v>
      </c>
      <c r="C110" s="28">
        <v>587042</v>
      </c>
    </row>
    <row r="111" spans="1:3" ht="47.25" x14ac:dyDescent="0.2">
      <c r="A111" s="27" t="s">
        <v>182</v>
      </c>
      <c r="B111" s="34" t="s">
        <v>18</v>
      </c>
      <c r="C111" s="28">
        <v>1349400</v>
      </c>
    </row>
    <row r="112" spans="1:3" ht="31.5" x14ac:dyDescent="0.2">
      <c r="A112" s="27" t="s">
        <v>183</v>
      </c>
      <c r="B112" s="34" t="s">
        <v>17</v>
      </c>
      <c r="C112" s="28">
        <v>52700</v>
      </c>
    </row>
    <row r="113" spans="1:3" ht="63" x14ac:dyDescent="0.2">
      <c r="A113" s="27" t="s">
        <v>184</v>
      </c>
      <c r="B113" s="34" t="s">
        <v>21</v>
      </c>
      <c r="C113" s="28">
        <v>150000</v>
      </c>
    </row>
    <row r="114" spans="1:3" ht="31.5" x14ac:dyDescent="0.2">
      <c r="A114" s="27" t="s">
        <v>138</v>
      </c>
      <c r="B114" s="29" t="s">
        <v>113</v>
      </c>
      <c r="C114" s="28">
        <v>474702.26</v>
      </c>
    </row>
    <row r="115" spans="1:3" ht="63" x14ac:dyDescent="0.2">
      <c r="A115" s="27" t="s">
        <v>136</v>
      </c>
      <c r="B115" s="29" t="s">
        <v>161</v>
      </c>
      <c r="C115" s="28">
        <v>24115.02</v>
      </c>
    </row>
    <row r="116" spans="1:3" ht="47.25" x14ac:dyDescent="0.2">
      <c r="A116" s="27" t="s">
        <v>137</v>
      </c>
      <c r="B116" s="29" t="s">
        <v>162</v>
      </c>
      <c r="C116" s="28">
        <v>-24115.02</v>
      </c>
    </row>
    <row r="117" spans="1:3" x14ac:dyDescent="0.2">
      <c r="B117" s="44"/>
    </row>
    <row r="118" spans="1:3" x14ac:dyDescent="0.2">
      <c r="B118" s="44"/>
    </row>
  </sheetData>
  <mergeCells count="6">
    <mergeCell ref="B2:C2"/>
    <mergeCell ref="B3:C3"/>
    <mergeCell ref="A11:A14"/>
    <mergeCell ref="B11:B14"/>
    <mergeCell ref="C11:C14"/>
    <mergeCell ref="A6:C8"/>
  </mergeCells>
  <pageMargins left="1.1811023622047245" right="0.59055118110236227" top="0.78740157480314965" bottom="0.78740157480314965" header="0.39370078740157483" footer="0.39370078740157483"/>
  <pageSetup paperSize="9" scale="65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X26" sqref="X2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март 2020</vt:lpstr>
      <vt:lpstr>Лист1</vt:lpstr>
      <vt:lpstr>'март 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Ostashova_OK</dc:creator>
  <dc:description>POI HSSF rep:2.36.0.153</dc:description>
  <cp:lastModifiedBy>NEGorbehko</cp:lastModifiedBy>
  <cp:lastPrinted>2020-06-29T13:46:37Z</cp:lastPrinted>
  <dcterms:created xsi:type="dcterms:W3CDTF">2015-05-13T13:35:12Z</dcterms:created>
  <dcterms:modified xsi:type="dcterms:W3CDTF">2020-06-29T13:46:43Z</dcterms:modified>
</cp:coreProperties>
</file>