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9630"/>
  </bookViews>
  <sheets>
    <sheet name="1" sheetId="7" r:id="rId1"/>
    <sheet name="2" sheetId="9" r:id="rId2"/>
    <sheet name="3" sheetId="11" r:id="rId3"/>
    <sheet name="Лист1" sheetId="12" r:id="rId4"/>
  </sheets>
  <definedNames>
    <definedName name="_xlnm._FilterDatabase" localSheetId="0" hidden="1">'1'!$A$1:$O$9</definedName>
    <definedName name="_xlnm.Print_Titles" localSheetId="0">'1'!$4:$8</definedName>
    <definedName name="_xlnm.Print_Area" localSheetId="0">'1'!$A$1:$O$28</definedName>
    <definedName name="_xlnm.Print_Area" localSheetId="2">'3'!$A$1:$B$11</definedName>
  </definedNames>
  <calcPr calcId="162913"/>
</workbook>
</file>

<file path=xl/calcChain.xml><?xml version="1.0" encoding="utf-8"?>
<calcChain xmlns="http://schemas.openxmlformats.org/spreadsheetml/2006/main">
  <c r="D14" i="9"/>
  <c r="C14" s="1"/>
  <c r="L17" i="7"/>
  <c r="M16"/>
  <c r="M19" s="1"/>
  <c r="L16" l="1"/>
  <c r="I24" i="9"/>
  <c r="D24"/>
  <c r="L26" i="7"/>
  <c r="K26"/>
  <c r="J26"/>
  <c r="I26"/>
  <c r="H26"/>
  <c r="M26" l="1"/>
  <c r="E17" i="9" l="1"/>
  <c r="M15" l="1"/>
  <c r="N19" i="7"/>
  <c r="S19" i="9" l="1"/>
  <c r="C24" s="1"/>
  <c r="Q15" l="1"/>
  <c r="C15" s="1"/>
  <c r="L19" i="7" l="1"/>
  <c r="N26"/>
  <c r="N14"/>
  <c r="S24" i="9" l="1"/>
  <c r="Q24"/>
  <c r="O24"/>
  <c r="M24"/>
  <c r="K24"/>
  <c r="E24"/>
  <c r="F24"/>
  <c r="G24"/>
  <c r="H24"/>
  <c r="S17"/>
  <c r="Q17"/>
  <c r="O17"/>
  <c r="M17"/>
  <c r="K17"/>
  <c r="D17"/>
  <c r="F17"/>
  <c r="G17"/>
  <c r="H17"/>
  <c r="I17"/>
  <c r="S12"/>
  <c r="Q12"/>
  <c r="O12"/>
  <c r="M12"/>
  <c r="K12"/>
  <c r="I12"/>
  <c r="D12"/>
  <c r="E12"/>
  <c r="F12"/>
  <c r="G12"/>
  <c r="H12"/>
  <c r="K19" i="7"/>
  <c r="K14"/>
  <c r="I19"/>
  <c r="J19"/>
  <c r="H19"/>
  <c r="I14"/>
  <c r="H14"/>
  <c r="M14" l="1"/>
  <c r="J14"/>
  <c r="C17" i="9"/>
  <c r="C12"/>
  <c r="L14" i="7" l="1"/>
</calcChain>
</file>

<file path=xl/sharedStrings.xml><?xml version="1.0" encoding="utf-8"?>
<sst xmlns="http://schemas.openxmlformats.org/spreadsheetml/2006/main" count="156" uniqueCount="79">
  <si>
    <t>ед.</t>
  </si>
  <si>
    <t>N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</si>
  <si>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</si>
  <si>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</si>
  <si>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</si>
  <si>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</si>
  <si>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</si>
  <si>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</si>
  <si>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</si>
  <si>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ввода в эксплуатацию</t>
  </si>
  <si>
    <t>всего:</t>
  </si>
  <si>
    <t>в том числе жилых помещений, находящихся в собственности граждан</t>
  </si>
  <si>
    <t>кв.м</t>
  </si>
  <si>
    <t>чел.</t>
  </si>
  <si>
    <t xml:space="preserve"> ремонт фасада (утепление)</t>
  </si>
  <si>
    <t>Адрес многоквартирного дома (МКД)</t>
  </si>
  <si>
    <t>завершения последнего капитального ремонта</t>
  </si>
  <si>
    <t>Стоимость капитального ремонта</t>
  </si>
  <si>
    <t>всего</t>
  </si>
  <si>
    <t>в том числе:</t>
  </si>
  <si>
    <t>за счет средств собственников помещений в МКД</t>
  </si>
  <si>
    <t>за счет иных источников финансирования «*»</t>
  </si>
  <si>
    <t>руб.</t>
  </si>
  <si>
    <t>ремонт крыши</t>
  </si>
  <si>
    <t>ремонт подвальных помещений, относящихся к общему имуществу в многоквартирном доме</t>
  </si>
  <si>
    <t xml:space="preserve"> ремонт фундамента </t>
  </si>
  <si>
    <t>Итого:</t>
  </si>
  <si>
    <t>Х</t>
  </si>
  <si>
    <t>Стоимость капитального ремонта, ВСЕГО</t>
  </si>
  <si>
    <t xml:space="preserve">ремонт внутридомовых инженерных систем </t>
  </si>
  <si>
    <t>электроснабжения</t>
  </si>
  <si>
    <t xml:space="preserve"> холодного водоснабжения, в т.ч.  установка коллективных (общедомовых) приборов учета потребления ресурсов</t>
  </si>
  <si>
    <t>газоснабжения, в т.ч.  установка коллективных (общедомовых) приборов учета потребления ресурсов</t>
  </si>
  <si>
    <t>теплоснабжения, в т.ч.  установка коллективных (общедомовых) приборов учета потребления ресурсов</t>
  </si>
  <si>
    <t xml:space="preserve">горячего водоснабжения, в т.ч.  установка коллективных (общедомовых) приборов учета потребления ресурсов </t>
  </si>
  <si>
    <t>Количество многоквартирных домов*</t>
  </si>
  <si>
    <t xml:space="preserve">*учитываются многоквартирные дома в которых выполнены строительно-монтажные работы </t>
  </si>
  <si>
    <t>Адрес многоквартирного дома</t>
  </si>
  <si>
    <t>ремонт, замена, модернизация лифтов, ремонт лифтовых шахт, машинных и блочных помещений</t>
  </si>
  <si>
    <t>«*» -  средства республиканского бюджета Республики Коми, бюджетов муниципальных районов (городских округов), Государственной корпорации - Фонда содействия реформированию жилищно-коммунального хозяйства</t>
  </si>
  <si>
    <t>Предельная стоимость капитального ремонта на ед. изм. (справочно)</t>
  </si>
  <si>
    <t>Количество жителей,
улучшивших жилищные условия</t>
  </si>
  <si>
    <t>брус</t>
  </si>
  <si>
    <t>кирпич.</t>
  </si>
  <si>
    <t xml:space="preserve"> водоотведения (централизованное, выгребные ямы) </t>
  </si>
  <si>
    <t>2024 год</t>
  </si>
  <si>
    <t>2025 год</t>
  </si>
  <si>
    <t>2026 год</t>
  </si>
  <si>
    <t xml:space="preserve"> 2026 год</t>
  </si>
  <si>
    <t xml:space="preserve"> 2025 год</t>
  </si>
  <si>
    <t>выгребная яма</t>
  </si>
  <si>
    <t>КРАТКОСРОЧНЫЙ ПЛАН
РЕАЛИЗАЦИИ РЕГИОНАЛЬНОЙ ПРОГРАММЫ КАПИТАЛЬНОГО РЕМОНТА ОБЩЕГО ИМУЩЕСТВА В МНОГОКВАРТИРНЫХ ДОМАХ
НА ТЕРРИТОРИИ МУНИЦИПАЛЬНОГО РАЙОНА "УСТЬ-ЦИЛЕМСКИЙ" НА 2024 - 2026 ГОДЫ</t>
  </si>
  <si>
    <t>I. ПЕРЕЧЕНЬ
МНОГОКВАРТИРНЫХ ДОМОВ, В ОТНОШЕНИИ КОТОРЫХ ПЛАНИРУЕТСЯ ПРОВЕДЕНИЕ КАПИТАЛЬНОГО РЕМОНТА ОБЩЕГО ИМУЩЕСТВА В РАМКАХ ВЫПОЛНЕНИЯ КРАТКОСРОЧНОГО ПЛАНА РЕАЛИЗАЦИИ РЕГИОНАЛЬНОЙ ПРОГРАММЫ КАПИТАЛЬНОГО РЕМОНТА ОБЩЕГО ИМУЩЕСТВА В МНОГОКВАРТИРНЫХ ДОМАХ НА ТЕРРИТОРИИ МУНИЦИПАЛЬНОГО РАЙОНА "УСТЬ-ЦИЛЕМСКИЙ" 
НА 2024 - 2026 ГОДЫ</t>
  </si>
  <si>
    <t>II. РЕЕСТР
МНОГОКВАРТИРНЫХ ДОМОВ ПО ВИДАМ УСЛУГ И (ИЛИ) РАБОТ ПО КАПИТАЛЬНОМУ РЕМОНТУ ОБЩЕГО ИМУЩЕСТВАВ МНОГОКВАРТИРНЫХ ДОМАХ НА ТЕРРИТОРИИ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"УСТЬ-ЦИЛЕМСКИЙ" НА 2024 - 2026 ГОДЫ</t>
  </si>
  <si>
    <t xml:space="preserve"> III. ПЛАНИРУЕМЫЕ ПОКАЗАТЕЛИ
ВЫПОЛНЕНИЯ УСЛУГ И (ИЛИ) РАБОТ КРАТКОСРОЧНОГО ПЛАНА РЕАЛИЗАЦИИ РЕГИОНАЛЬНОЙ ПРОГРАММЫ КАПИТАЛЬНОГО РЕМОНТА ОБЩЕГО ИМУЩЕСТВА В МНОГОКВАРТИРНЫХ ДОМАХ НА ТЕРРИТОРИИ МУНИЦИПАЛЬНОГО РАЙОНА "УСТЬ-ЦИЛЕМСКИЙ"
 НА 2024 -2026 ГОДЫ</t>
  </si>
  <si>
    <t>с. Усть-Цильма, ул. Новый квартал, д. 13 (разработка ПСД)</t>
  </si>
  <si>
    <t>с. Усть-Цильма, ул. Новый квартал, д. 13 (работы по СМР)</t>
  </si>
  <si>
    <t>с. Усть-Цильма, ул. Новый квартал, д. 17 (разработка ПСД, работы по СМР)</t>
  </si>
  <si>
    <t>с. Усть-Цильма, ул. Новый квартал, д. 24 (разработка ПСД+работы по СМР)</t>
  </si>
  <si>
    <t>с. Усть-Цильма, ул. Новый квартал, д. 23 (разработка ПСД+работы по СМР)</t>
  </si>
  <si>
    <t>с. Усть-Цильма, ул. Новый квартал, д. 17 (разработка ПСД+работы по СМР)</t>
  </si>
  <si>
    <t>с. Усть-Цильма, ул. Новый квартал, д. 3 (разработка ПСД)</t>
  </si>
  <si>
    <t>с. Усть-Цильма, ул. Новый квартал, д. 23 (разработка ПСД, работы по СМР)</t>
  </si>
  <si>
    <t>пст. Новый Бор, ул. Заполярная, д. 6</t>
  </si>
  <si>
    <t>с. Усть-Цильма, ул. Новый квартал, д. 13 (работы по СМР - водоотведение, разработка ПСД и работы СМР по электрике)</t>
  </si>
  <si>
    <t>пст. Новый Бор, ул. Заполярная, д. 6 (разработка ПСД+работы по СМР)</t>
  </si>
  <si>
    <t xml:space="preserve">Приложение 1  
к постановлению администрации 
муниципального района "Усть-Цилемский"
от 27 февраля № 02/152         
</t>
  </si>
  <si>
    <t xml:space="preserve">Приложение 2  
к постановлению администрации  
муниципального района "Усть-Цилемский"
от 27 февраля№ 02/152    
</t>
  </si>
  <si>
    <t xml:space="preserve">Приложение 3  
к постановлению администрации  
муниципального района "Усть-Цилемский"  
от 27 февраля № 02/152   
</t>
  </si>
  <si>
    <t>пст. Новый Бор, пер. Торговый, д. 3</t>
  </si>
  <si>
    <t>дерево</t>
  </si>
  <si>
    <t>пст. Новый Бор, ул. Заполярная, д. 3</t>
  </si>
  <si>
    <t>пст. Новый Бор, ул. Заполярная, д. 5</t>
  </si>
  <si>
    <t>д. Чукчино, ул. Сельхозтехника, д. 49</t>
  </si>
  <si>
    <t>с. Усть-Цильма, ул. Новый квартал, д. 24 (работы по ПСД/СМР)</t>
  </si>
  <si>
    <t>пст. Новый Бор, пер. Торговый, д. 3 (работы по СМР)</t>
  </si>
  <si>
    <t>пст. Новый Бор, ул. Заполярная, д. 3 (работы по СМР)</t>
  </si>
  <si>
    <t>пст. Новый Бор, ул. Заполярная, д. 5 (работы по СМР)</t>
  </si>
  <si>
    <t>д. Чукчино, ул. Сельхозтехника, д. 49 (работы по СМР)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</si>
</sst>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\$* #,##0.00_);_(\$* \(#,##0.00\);_(\$* \-??_);_(@_)"/>
    <numFmt numFmtId="168" formatCode="_(* #,##0.00_);_(* \(#,##0.00\);_(* \-??_);_(@_)"/>
  </numFmts>
  <fonts count="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05">
    <xf numFmtId="0" fontId="0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6" fillId="0" borderId="0"/>
    <xf numFmtId="0" fontId="7" fillId="2" borderId="0">
      <alignment horizontal="left" vertical="center"/>
    </xf>
    <xf numFmtId="0" fontId="8" fillId="2" borderId="0">
      <alignment horizontal="right" vertical="center"/>
    </xf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8" applyNumberFormat="0" applyAlignment="0" applyProtection="0"/>
    <xf numFmtId="0" fontId="12" fillId="21" borderId="9" applyNumberFormat="0" applyAlignment="0" applyProtection="0"/>
    <xf numFmtId="0" fontId="13" fillId="21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2" borderId="14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5" applyNumberFormat="0" applyFont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27" fillId="0" borderId="0" xfId="0" applyFont="1" applyFill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Fill="1" applyAlignment="1">
      <alignment vertical="top" wrapText="1"/>
    </xf>
    <xf numFmtId="0" fontId="0" fillId="0" borderId="0" xfId="0" applyBorder="1"/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4" fontId="34" fillId="0" borderId="1" xfId="0" applyNumberFormat="1" applyFont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horizontal="center" vertical="center"/>
    </xf>
    <xf numFmtId="3" fontId="33" fillId="0" borderId="1" xfId="0" applyNumberFormat="1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vertical="center"/>
    </xf>
    <xf numFmtId="0" fontId="33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wrapText="1"/>
    </xf>
    <xf numFmtId="4" fontId="34" fillId="25" borderId="1" xfId="0" applyNumberFormat="1" applyFont="1" applyFill="1" applyBorder="1" applyAlignment="1">
      <alignment horizontal="center" vertical="center" wrapText="1"/>
    </xf>
    <xf numFmtId="4" fontId="9" fillId="25" borderId="1" xfId="5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>
      <alignment horizontal="center" vertical="center" wrapText="1"/>
    </xf>
    <xf numFmtId="4" fontId="34" fillId="0" borderId="1" xfId="0" applyNumberFormat="1" applyFont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/>
    </xf>
    <xf numFmtId="4" fontId="34" fillId="0" borderId="1" xfId="804" applyNumberFormat="1" applyFont="1" applyFill="1" applyBorder="1" applyAlignment="1">
      <alignment horizontal="center" vertical="center"/>
    </xf>
    <xf numFmtId="4" fontId="9" fillId="0" borderId="1" xfId="5" applyNumberFormat="1" applyFont="1" applyBorder="1" applyAlignment="1">
      <alignment horizontal="center" vertical="center" wrapText="1"/>
    </xf>
    <xf numFmtId="0" fontId="32" fillId="0" borderId="0" xfId="0" applyFont="1"/>
    <xf numFmtId="4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/>
    </xf>
    <xf numFmtId="0" fontId="35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right" vertical="center"/>
    </xf>
    <xf numFmtId="0" fontId="33" fillId="0" borderId="3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37" fillId="0" borderId="1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1" applyFill="1" applyAlignment="1">
      <alignment horizontal="right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top" wrapText="1"/>
    </xf>
    <xf numFmtId="0" fontId="33" fillId="0" borderId="19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textRotation="90" wrapText="1"/>
    </xf>
    <xf numFmtId="2" fontId="29" fillId="0" borderId="6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</cellXfs>
  <cellStyles count="805">
    <cellStyle name="20% - Акцент1 2" xfId="763"/>
    <cellStyle name="20% - Акцент2 2" xfId="764"/>
    <cellStyle name="20% - Акцент3 2" xfId="765"/>
    <cellStyle name="20% - Акцент4 2" xfId="766"/>
    <cellStyle name="20% - Акцент5 2" xfId="767"/>
    <cellStyle name="20% - Акцент6 2" xfId="768"/>
    <cellStyle name="40% - Акцент1 2" xfId="769"/>
    <cellStyle name="40% - Акцент2 2" xfId="770"/>
    <cellStyle name="40% - Акцент3 2" xfId="771"/>
    <cellStyle name="40% - Акцент4 2" xfId="772"/>
    <cellStyle name="40% - Акцент5 2" xfId="773"/>
    <cellStyle name="40% - Акцент6 2" xfId="774"/>
    <cellStyle name="60% - Акцент1 2" xfId="775"/>
    <cellStyle name="60% - Акцент2 2" xfId="776"/>
    <cellStyle name="60% - Акцент3 2" xfId="777"/>
    <cellStyle name="60% - Акцент4 2" xfId="778"/>
    <cellStyle name="60% - Акцент5 2" xfId="779"/>
    <cellStyle name="60% - Акцент6 2" xfId="780"/>
    <cellStyle name="Excel Built-in Normal" xfId="19"/>
    <cellStyle name="S12" xfId="20"/>
    <cellStyle name="S44" xfId="21"/>
    <cellStyle name="Акцент1 2" xfId="781"/>
    <cellStyle name="Акцент2 2" xfId="782"/>
    <cellStyle name="Акцент3 2" xfId="783"/>
    <cellStyle name="Акцент4 2" xfId="784"/>
    <cellStyle name="Акцент5 2" xfId="785"/>
    <cellStyle name="Акцент6 2" xfId="786"/>
    <cellStyle name="Ввод  2" xfId="787"/>
    <cellStyle name="Вывод 2" xfId="788"/>
    <cellStyle name="Вычисление 2" xfId="789"/>
    <cellStyle name="Денежный 10" xfId="22"/>
    <cellStyle name="Денежный 10 2" xfId="23"/>
    <cellStyle name="Денежный 10 3" xfId="24"/>
    <cellStyle name="Денежный 10 4" xfId="25"/>
    <cellStyle name="Денежный 10 5" xfId="26"/>
    <cellStyle name="Денежный 10 6" xfId="27"/>
    <cellStyle name="Денежный 10 7" xfId="28"/>
    <cellStyle name="Денежный 10 8" xfId="29"/>
    <cellStyle name="Денежный 10 9" xfId="30"/>
    <cellStyle name="Денежный 11" xfId="31"/>
    <cellStyle name="Денежный 12" xfId="32"/>
    <cellStyle name="Денежный 13" xfId="33"/>
    <cellStyle name="Денежный 14" xfId="34"/>
    <cellStyle name="Денежный 15" xfId="35"/>
    <cellStyle name="Денежный 16" xfId="36"/>
    <cellStyle name="Денежный 17" xfId="37"/>
    <cellStyle name="Денежный 18" xfId="38"/>
    <cellStyle name="Денежный 19" xfId="39"/>
    <cellStyle name="Денежный 2" xfId="40"/>
    <cellStyle name="Денежный 2 10" xfId="41"/>
    <cellStyle name="Денежный 2 11" xfId="42"/>
    <cellStyle name="Денежный 2 2" xfId="43"/>
    <cellStyle name="Денежный 2 2 2" xfId="44"/>
    <cellStyle name="Денежный 2 2 3" xfId="45"/>
    <cellStyle name="Денежный 2 2 4" xfId="46"/>
    <cellStyle name="Денежный 2 2 5" xfId="47"/>
    <cellStyle name="Денежный 2 3" xfId="48"/>
    <cellStyle name="Денежный 2 4" xfId="49"/>
    <cellStyle name="Денежный 2 5" xfId="50"/>
    <cellStyle name="Денежный 2 6" xfId="51"/>
    <cellStyle name="Денежный 2 7" xfId="52"/>
    <cellStyle name="Денежный 2 8" xfId="53"/>
    <cellStyle name="Денежный 2 9" xfId="54"/>
    <cellStyle name="Денежный 20" xfId="55"/>
    <cellStyle name="Денежный 21" xfId="56"/>
    <cellStyle name="Денежный 22" xfId="57"/>
    <cellStyle name="Денежный 23" xfId="58"/>
    <cellStyle name="Денежный 24" xfId="59"/>
    <cellStyle name="Денежный 25" xfId="60"/>
    <cellStyle name="Денежный 26" xfId="61"/>
    <cellStyle name="Денежный 27" xfId="62"/>
    <cellStyle name="Денежный 28" xfId="63"/>
    <cellStyle name="Денежный 29" xfId="64"/>
    <cellStyle name="Денежный 3" xfId="65"/>
    <cellStyle name="Денежный 3 2" xfId="66"/>
    <cellStyle name="Денежный 30" xfId="67"/>
    <cellStyle name="Денежный 31" xfId="68"/>
    <cellStyle name="Денежный 32" xfId="69"/>
    <cellStyle name="Денежный 33" xfId="70"/>
    <cellStyle name="Денежный 34" xfId="71"/>
    <cellStyle name="Денежный 35" xfId="72"/>
    <cellStyle name="Денежный 36" xfId="73"/>
    <cellStyle name="Денежный 37" xfId="74"/>
    <cellStyle name="Денежный 37 2" xfId="75"/>
    <cellStyle name="Денежный 37 3" xfId="76"/>
    <cellStyle name="Денежный 37 4" xfId="77"/>
    <cellStyle name="Денежный 37 5" xfId="78"/>
    <cellStyle name="Денежный 37 6" xfId="79"/>
    <cellStyle name="Денежный 37 7" xfId="80"/>
    <cellStyle name="Денежный 37 8" xfId="81"/>
    <cellStyle name="Денежный 37 9" xfId="82"/>
    <cellStyle name="Денежный 38" xfId="83"/>
    <cellStyle name="Денежный 38 2" xfId="84"/>
    <cellStyle name="Денежный 38 3" xfId="85"/>
    <cellStyle name="Денежный 38 4" xfId="86"/>
    <cellStyle name="Денежный 38 5" xfId="87"/>
    <cellStyle name="Денежный 38 6" xfId="88"/>
    <cellStyle name="Денежный 38 7" xfId="89"/>
    <cellStyle name="Денежный 38 8" xfId="90"/>
    <cellStyle name="Денежный 38 9" xfId="91"/>
    <cellStyle name="Денежный 39" xfId="92"/>
    <cellStyle name="Денежный 4" xfId="93"/>
    <cellStyle name="Денежный 4 2" xfId="94"/>
    <cellStyle name="Денежный 40" xfId="95"/>
    <cellStyle name="Денежный 41" xfId="96"/>
    <cellStyle name="Денежный 42" xfId="97"/>
    <cellStyle name="Денежный 43" xfId="98"/>
    <cellStyle name="Денежный 44" xfId="99"/>
    <cellStyle name="Денежный 45" xfId="100"/>
    <cellStyle name="Денежный 46" xfId="101"/>
    <cellStyle name="Денежный 47" xfId="102"/>
    <cellStyle name="Денежный 48" xfId="103"/>
    <cellStyle name="Денежный 49" xfId="104"/>
    <cellStyle name="Денежный 5" xfId="105"/>
    <cellStyle name="Денежный 50" xfId="106"/>
    <cellStyle name="Денежный 51" xfId="107"/>
    <cellStyle name="Денежный 52" xfId="108"/>
    <cellStyle name="Денежный 53" xfId="109"/>
    <cellStyle name="Денежный 54" xfId="110"/>
    <cellStyle name="Денежный 55" xfId="111"/>
    <cellStyle name="Денежный 56" xfId="112"/>
    <cellStyle name="Денежный 57" xfId="113"/>
    <cellStyle name="Денежный 58" xfId="114"/>
    <cellStyle name="Денежный 59" xfId="115"/>
    <cellStyle name="Денежный 6" xfId="116"/>
    <cellStyle name="Денежный 7" xfId="117"/>
    <cellStyle name="Денежный 8" xfId="118"/>
    <cellStyle name="Денежный 9" xfId="119"/>
    <cellStyle name="Заголовок 1 2" xfId="790"/>
    <cellStyle name="Заголовок 2 2" xfId="791"/>
    <cellStyle name="Заголовок 3 2" xfId="792"/>
    <cellStyle name="Заголовок 4 2" xfId="793"/>
    <cellStyle name="Итог 2" xfId="794"/>
    <cellStyle name="Контрольная ячейка 2" xfId="795"/>
    <cellStyle name="Название 2" xfId="796"/>
    <cellStyle name="Нейтральный 2" xfId="797"/>
    <cellStyle name="Обычный" xfId="0" builtinId="0"/>
    <cellStyle name="Обычный 10" xfId="2"/>
    <cellStyle name="Обычный 10 2" xfId="120"/>
    <cellStyle name="Обычный 10 2 2" xfId="121"/>
    <cellStyle name="Обычный 10 2 2 2" xfId="122"/>
    <cellStyle name="Обычный 10 2 3" xfId="123"/>
    <cellStyle name="Обычный 10 3" xfId="124"/>
    <cellStyle name="Обычный 10 3 2" xfId="125"/>
    <cellStyle name="Обычный 10 4" xfId="126"/>
    <cellStyle name="Обычный 11" xfId="127"/>
    <cellStyle name="Обычный 11 2" xfId="128"/>
    <cellStyle name="Обычный 11 2 2" xfId="129"/>
    <cellStyle name="Обычный 11 2 2 2" xfId="130"/>
    <cellStyle name="Обычный 11 2 3" xfId="131"/>
    <cellStyle name="Обычный 11 3" xfId="132"/>
    <cellStyle name="Обычный 11 3 2" xfId="133"/>
    <cellStyle name="Обычный 11 4" xfId="134"/>
    <cellStyle name="Обычный 12" xfId="1"/>
    <cellStyle name="Обычный 12 2" xfId="135"/>
    <cellStyle name="Обычный 12 3" xfId="136"/>
    <cellStyle name="Обычный 12 4" xfId="14"/>
    <cellStyle name="Обычный 13" xfId="137"/>
    <cellStyle name="Обычный 13 2" xfId="138"/>
    <cellStyle name="Обычный 13 2 2" xfId="139"/>
    <cellStyle name="Обычный 13 2 2 2" xfId="140"/>
    <cellStyle name="Обычный 13 2 3" xfId="141"/>
    <cellStyle name="Обычный 13 3" xfId="142"/>
    <cellStyle name="Обычный 13 3 2" xfId="143"/>
    <cellStyle name="Обычный 13 4" xfId="144"/>
    <cellStyle name="Обычный 14" xfId="145"/>
    <cellStyle name="Обычный 14 2" xfId="146"/>
    <cellStyle name="Обычный 15" xfId="147"/>
    <cellStyle name="Обычный 16" xfId="148"/>
    <cellStyle name="Обычный 17" xfId="149"/>
    <cellStyle name="Обычный 18" xfId="150"/>
    <cellStyle name="Обычный 19" xfId="151"/>
    <cellStyle name="Обычный 2" xfId="3"/>
    <cellStyle name="Обычный 2 10" xfId="152"/>
    <cellStyle name="Обычный 2 10 2" xfId="153"/>
    <cellStyle name="Обычный 2 11" xfId="15"/>
    <cellStyle name="Обычный 2 11 2" xfId="4"/>
    <cellStyle name="Обычный 2 11 2 2" xfId="154"/>
    <cellStyle name="Обычный 2 12" xfId="16"/>
    <cellStyle name="Обычный 2 12 2" xfId="155"/>
    <cellStyle name="Обычный 2 13" xfId="156"/>
    <cellStyle name="Обычный 2 14" xfId="157"/>
    <cellStyle name="Обычный 2 2" xfId="5"/>
    <cellStyle name="Обычный 2 2 2" xfId="158"/>
    <cellStyle name="Обычный 2 2 3" xfId="159"/>
    <cellStyle name="Обычный 2 3" xfId="160"/>
    <cellStyle name="Обычный 2 3 2" xfId="161"/>
    <cellStyle name="Обычный 2 4" xfId="162"/>
    <cellStyle name="Обычный 2 5" xfId="163"/>
    <cellStyle name="Обычный 2 6" xfId="164"/>
    <cellStyle name="Обычный 2 7" xfId="165"/>
    <cellStyle name="Обычный 2 8" xfId="166"/>
    <cellStyle name="Обычный 2 9" xfId="167"/>
    <cellStyle name="Обычный 2_СЫСОЛЬСКИЙ (Реестр МКД) СВОД (коррекция)" xfId="168"/>
    <cellStyle name="Обычный 3" xfId="6"/>
    <cellStyle name="Обычный 3 2" xfId="169"/>
    <cellStyle name="Обычный 3 3" xfId="17"/>
    <cellStyle name="Обычный 3 4" xfId="170"/>
    <cellStyle name="Обычный 3 5" xfId="171"/>
    <cellStyle name="Обычный 4" xfId="7"/>
    <cellStyle name="Обычный 4 2" xfId="172"/>
    <cellStyle name="Обычный 4 3" xfId="173"/>
    <cellStyle name="Обычный 4 4" xfId="174"/>
    <cellStyle name="Обычный 5" xfId="8"/>
    <cellStyle name="Обычный 5 2" xfId="175"/>
    <cellStyle name="Обычный 5 2 2" xfId="176"/>
    <cellStyle name="Обычный 5 2 3" xfId="177"/>
    <cellStyle name="Обычный 5 3" xfId="178"/>
    <cellStyle name="Обычный 5 4" xfId="179"/>
    <cellStyle name="Обычный 5 5" xfId="180"/>
    <cellStyle name="Обычный 5 6" xfId="181"/>
    <cellStyle name="Обычный 5 7" xfId="182"/>
    <cellStyle name="Обычный 5 8" xfId="183"/>
    <cellStyle name="Обычный 5 9" xfId="184"/>
    <cellStyle name="Обычный 6" xfId="9"/>
    <cellStyle name="Обычный 6 2" xfId="185"/>
    <cellStyle name="Обычный 7" xfId="10"/>
    <cellStyle name="Обычный 7 2" xfId="186"/>
    <cellStyle name="Обычный 8" xfId="11"/>
    <cellStyle name="Обычный 8 2" xfId="12"/>
    <cellStyle name="Обычный 8 3" xfId="13"/>
    <cellStyle name="Обычный 8 3 2" xfId="187"/>
    <cellStyle name="Обычный 9" xfId="188"/>
    <cellStyle name="Обычный 9 2" xfId="189"/>
    <cellStyle name="Обычный 9_Лист3" xfId="18"/>
    <cellStyle name="Плохой 2" xfId="798"/>
    <cellStyle name="Пояснение 2" xfId="799"/>
    <cellStyle name="Примечание 2" xfId="800"/>
    <cellStyle name="Процентный" xfId="804" builtinId="5"/>
    <cellStyle name="Связанная ячейка 2" xfId="801"/>
    <cellStyle name="Текст предупреждения 2" xfId="802"/>
    <cellStyle name="Финансовый 10" xfId="190"/>
    <cellStyle name="Финансовый 11" xfId="191"/>
    <cellStyle name="Финансовый 11 2" xfId="192"/>
    <cellStyle name="Финансовый 11 3" xfId="193"/>
    <cellStyle name="Финансовый 11 4" xfId="194"/>
    <cellStyle name="Финансовый 11 5" xfId="195"/>
    <cellStyle name="Финансовый 11 6" xfId="196"/>
    <cellStyle name="Финансовый 11 7" xfId="197"/>
    <cellStyle name="Финансовый 11 8" xfId="198"/>
    <cellStyle name="Финансовый 11 9" xfId="199"/>
    <cellStyle name="Финансовый 12" xfId="200"/>
    <cellStyle name="Финансовый 12 2" xfId="201"/>
    <cellStyle name="Финансовый 12 3" xfId="202"/>
    <cellStyle name="Финансовый 12 4" xfId="203"/>
    <cellStyle name="Финансовый 12 5" xfId="204"/>
    <cellStyle name="Финансовый 12 6" xfId="205"/>
    <cellStyle name="Финансовый 12 7" xfId="206"/>
    <cellStyle name="Финансовый 12 8" xfId="207"/>
    <cellStyle name="Финансовый 12 9" xfId="208"/>
    <cellStyle name="Финансовый 13" xfId="209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3 6" xfId="214"/>
    <cellStyle name="Финансовый 13 7" xfId="215"/>
    <cellStyle name="Финансовый 13 8" xfId="216"/>
    <cellStyle name="Финансовый 13 9" xfId="217"/>
    <cellStyle name="Финансовый 14" xfId="218"/>
    <cellStyle name="Финансовый 14 2" xfId="219"/>
    <cellStyle name="Финансовый 14 3" xfId="220"/>
    <cellStyle name="Финансовый 14 4" xfId="221"/>
    <cellStyle name="Финансовый 14 5" xfId="222"/>
    <cellStyle name="Финансовый 14 6" xfId="223"/>
    <cellStyle name="Финансовый 14 7" xfId="224"/>
    <cellStyle name="Финансовый 14 8" xfId="225"/>
    <cellStyle name="Финансовый 14 9" xfId="226"/>
    <cellStyle name="Финансовый 15" xfId="227"/>
    <cellStyle name="Финансовый 15 2" xfId="228"/>
    <cellStyle name="Финансовый 15 3" xfId="229"/>
    <cellStyle name="Финансовый 15 4" xfId="230"/>
    <cellStyle name="Финансовый 15 5" xfId="231"/>
    <cellStyle name="Финансовый 15 6" xfId="232"/>
    <cellStyle name="Финансовый 15 7" xfId="233"/>
    <cellStyle name="Финансовый 15 8" xfId="234"/>
    <cellStyle name="Финансовый 15 9" xfId="235"/>
    <cellStyle name="Финансовый 16" xfId="236"/>
    <cellStyle name="Финансовый 16 2" xfId="237"/>
    <cellStyle name="Финансовый 16 3" xfId="238"/>
    <cellStyle name="Финансовый 16 4" xfId="239"/>
    <cellStyle name="Финансовый 16 5" xfId="240"/>
    <cellStyle name="Финансовый 16 6" xfId="241"/>
    <cellStyle name="Финансовый 16 7" xfId="242"/>
    <cellStyle name="Финансовый 16 8" xfId="243"/>
    <cellStyle name="Финансовый 16 9" xfId="244"/>
    <cellStyle name="Финансовый 17" xfId="245"/>
    <cellStyle name="Финансовый 17 2" xfId="246"/>
    <cellStyle name="Финансовый 17 3" xfId="247"/>
    <cellStyle name="Финансовый 17 4" xfId="248"/>
    <cellStyle name="Финансовый 17 5" xfId="249"/>
    <cellStyle name="Финансовый 17 6" xfId="250"/>
    <cellStyle name="Финансовый 17 7" xfId="251"/>
    <cellStyle name="Финансовый 17 8" xfId="252"/>
    <cellStyle name="Финансовый 17 9" xfId="253"/>
    <cellStyle name="Финансовый 18" xfId="254"/>
    <cellStyle name="Финансовый 18 2" xfId="255"/>
    <cellStyle name="Финансовый 18 3" xfId="256"/>
    <cellStyle name="Финансовый 18 4" xfId="257"/>
    <cellStyle name="Финансовый 18 5" xfId="258"/>
    <cellStyle name="Финансовый 18 6" xfId="259"/>
    <cellStyle name="Финансовый 18 7" xfId="260"/>
    <cellStyle name="Финансовый 18 8" xfId="261"/>
    <cellStyle name="Финансовый 18 9" xfId="262"/>
    <cellStyle name="Финансовый 19" xfId="263"/>
    <cellStyle name="Финансовый 19 2" xfId="264"/>
    <cellStyle name="Финансовый 19 3" xfId="265"/>
    <cellStyle name="Финансовый 19 4" xfId="266"/>
    <cellStyle name="Финансовый 19 5" xfId="267"/>
    <cellStyle name="Финансовый 19 6" xfId="268"/>
    <cellStyle name="Финансовый 19 7" xfId="269"/>
    <cellStyle name="Финансовый 19 8" xfId="270"/>
    <cellStyle name="Финансовый 19 9" xfId="271"/>
    <cellStyle name="Финансовый 2" xfId="272"/>
    <cellStyle name="Финансовый 2 2" xfId="273"/>
    <cellStyle name="Финансовый 2 2 2" xfId="274"/>
    <cellStyle name="Финансовый 2 2 3" xfId="275"/>
    <cellStyle name="Финансовый 2 3" xfId="276"/>
    <cellStyle name="Финансовый 2 3 2" xfId="277"/>
    <cellStyle name="Финансовый 2 3 3" xfId="278"/>
    <cellStyle name="Финансовый 2 3 4" xfId="279"/>
    <cellStyle name="Финансовый 2 3 5" xfId="280"/>
    <cellStyle name="Финансовый 2 3 6" xfId="281"/>
    <cellStyle name="Финансовый 2 4" xfId="282"/>
    <cellStyle name="Финансовый 2 5" xfId="283"/>
    <cellStyle name="Финансовый 2 6" xfId="284"/>
    <cellStyle name="Финансовый 2 7" xfId="285"/>
    <cellStyle name="Финансовый 2 8" xfId="286"/>
    <cellStyle name="Финансовый 2 8 2" xfId="287"/>
    <cellStyle name="Финансовый 2 9" xfId="288"/>
    <cellStyle name="Финансовый 20" xfId="289"/>
    <cellStyle name="Финансовый 20 2" xfId="290"/>
    <cellStyle name="Финансовый 20 3" xfId="291"/>
    <cellStyle name="Финансовый 20 4" xfId="292"/>
    <cellStyle name="Финансовый 20 5" xfId="293"/>
    <cellStyle name="Финансовый 20 6" xfId="294"/>
    <cellStyle name="Финансовый 20 7" xfId="295"/>
    <cellStyle name="Финансовый 20 8" xfId="296"/>
    <cellStyle name="Финансовый 20 9" xfId="297"/>
    <cellStyle name="Финансовый 21" xfId="298"/>
    <cellStyle name="Финансовый 21 2" xfId="299"/>
    <cellStyle name="Финансовый 21 3" xfId="300"/>
    <cellStyle name="Финансовый 21 4" xfId="301"/>
    <cellStyle name="Финансовый 21 5" xfId="302"/>
    <cellStyle name="Финансовый 21 6" xfId="303"/>
    <cellStyle name="Финансовый 21 7" xfId="304"/>
    <cellStyle name="Финансовый 21 8" xfId="305"/>
    <cellStyle name="Финансовый 21 9" xfId="306"/>
    <cellStyle name="Финансовый 22" xfId="307"/>
    <cellStyle name="Финансовый 22 2" xfId="308"/>
    <cellStyle name="Финансовый 22 3" xfId="309"/>
    <cellStyle name="Финансовый 22 4" xfId="310"/>
    <cellStyle name="Финансовый 22 5" xfId="311"/>
    <cellStyle name="Финансовый 22 6" xfId="312"/>
    <cellStyle name="Финансовый 22 7" xfId="313"/>
    <cellStyle name="Финансовый 22 8" xfId="314"/>
    <cellStyle name="Финансовый 22 9" xfId="315"/>
    <cellStyle name="Финансовый 23" xfId="316"/>
    <cellStyle name="Финансовый 23 2" xfId="317"/>
    <cellStyle name="Финансовый 23 3" xfId="318"/>
    <cellStyle name="Финансовый 23 4" xfId="319"/>
    <cellStyle name="Финансовый 23 5" xfId="320"/>
    <cellStyle name="Финансовый 23 6" xfId="321"/>
    <cellStyle name="Финансовый 23 7" xfId="322"/>
    <cellStyle name="Финансовый 23 8" xfId="323"/>
    <cellStyle name="Финансовый 23 9" xfId="324"/>
    <cellStyle name="Финансовый 24" xfId="325"/>
    <cellStyle name="Финансовый 24 10" xfId="326"/>
    <cellStyle name="Финансовый 24 11" xfId="327"/>
    <cellStyle name="Финансовый 24 2" xfId="328"/>
    <cellStyle name="Финансовый 24 2 2" xfId="329"/>
    <cellStyle name="Финансовый 24 2 3" xfId="330"/>
    <cellStyle name="Финансовый 24 2 4" xfId="331"/>
    <cellStyle name="Финансовый 24 2 5" xfId="332"/>
    <cellStyle name="Финансовый 24 3" xfId="333"/>
    <cellStyle name="Финансовый 24 4" xfId="334"/>
    <cellStyle name="Финансовый 24 5" xfId="335"/>
    <cellStyle name="Финансовый 24 6" xfId="336"/>
    <cellStyle name="Финансовый 24 7" xfId="337"/>
    <cellStyle name="Финансовый 24 8" xfId="338"/>
    <cellStyle name="Финансовый 24 9" xfId="339"/>
    <cellStyle name="Финансовый 24 9 2" xfId="340"/>
    <cellStyle name="Финансовый 25" xfId="341"/>
    <cellStyle name="Финансовый 25 2" xfId="342"/>
    <cellStyle name="Финансовый 25 2 2" xfId="343"/>
    <cellStyle name="Финансовый 25 3" xfId="344"/>
    <cellStyle name="Финансовый 25 4" xfId="345"/>
    <cellStyle name="Финансовый 25 5" xfId="346"/>
    <cellStyle name="Финансовый 25 6" xfId="347"/>
    <cellStyle name="Финансовый 25 7" xfId="348"/>
    <cellStyle name="Финансовый 25 8" xfId="349"/>
    <cellStyle name="Финансовый 25 9" xfId="350"/>
    <cellStyle name="Финансовый 26" xfId="351"/>
    <cellStyle name="Финансовый 26 2" xfId="352"/>
    <cellStyle name="Финансовый 26 2 2" xfId="353"/>
    <cellStyle name="Финансовый 26 3" xfId="354"/>
    <cellStyle name="Финансовый 26 4" xfId="355"/>
    <cellStyle name="Финансовый 26 5" xfId="356"/>
    <cellStyle name="Финансовый 26 6" xfId="357"/>
    <cellStyle name="Финансовый 26 7" xfId="358"/>
    <cellStyle name="Финансовый 26 8" xfId="359"/>
    <cellStyle name="Финансовый 26 9" xfId="360"/>
    <cellStyle name="Финансовый 27" xfId="361"/>
    <cellStyle name="Финансовый 27 2" xfId="362"/>
    <cellStyle name="Финансовый 27 3" xfId="363"/>
    <cellStyle name="Финансовый 27 4" xfId="364"/>
    <cellStyle name="Финансовый 27 5" xfId="365"/>
    <cellStyle name="Финансовый 27 6" xfId="366"/>
    <cellStyle name="Финансовый 27 7" xfId="367"/>
    <cellStyle name="Финансовый 27 8" xfId="368"/>
    <cellStyle name="Финансовый 27 9" xfId="369"/>
    <cellStyle name="Финансовый 28" xfId="370"/>
    <cellStyle name="Финансовый 28 2" xfId="371"/>
    <cellStyle name="Финансовый 28 3" xfId="372"/>
    <cellStyle name="Финансовый 28 4" xfId="373"/>
    <cellStyle name="Финансовый 28 5" xfId="374"/>
    <cellStyle name="Финансовый 28 6" xfId="375"/>
    <cellStyle name="Финансовый 28 7" xfId="376"/>
    <cellStyle name="Финансовый 28 8" xfId="377"/>
    <cellStyle name="Финансовый 28 9" xfId="378"/>
    <cellStyle name="Финансовый 29" xfId="379"/>
    <cellStyle name="Финансовый 29 2" xfId="380"/>
    <cellStyle name="Финансовый 29 3" xfId="381"/>
    <cellStyle name="Финансовый 29 4" xfId="382"/>
    <cellStyle name="Финансовый 29 5" xfId="383"/>
    <cellStyle name="Финансовый 29 6" xfId="384"/>
    <cellStyle name="Финансовый 29 7" xfId="385"/>
    <cellStyle name="Финансовый 29 8" xfId="386"/>
    <cellStyle name="Финансовый 29 9" xfId="387"/>
    <cellStyle name="Финансовый 3" xfId="388"/>
    <cellStyle name="Финансовый 3 10" xfId="389"/>
    <cellStyle name="Финансовый 3 11" xfId="390"/>
    <cellStyle name="Финансовый 3 2" xfId="391"/>
    <cellStyle name="Финансовый 3 2 2" xfId="392"/>
    <cellStyle name="Финансовый 3 3" xfId="393"/>
    <cellStyle name="Финансовый 3 3 2" xfId="394"/>
    <cellStyle name="Финансовый 3 3 3" xfId="395"/>
    <cellStyle name="Финансовый 3 3 4" xfId="396"/>
    <cellStyle name="Финансовый 3 3 5" xfId="397"/>
    <cellStyle name="Финансовый 3 4" xfId="398"/>
    <cellStyle name="Финансовый 3 4 2" xfId="399"/>
    <cellStyle name="Финансовый 3 5" xfId="400"/>
    <cellStyle name="Финансовый 3 6" xfId="401"/>
    <cellStyle name="Финансовый 3 7" xfId="402"/>
    <cellStyle name="Финансовый 3 8" xfId="403"/>
    <cellStyle name="Финансовый 3 9" xfId="404"/>
    <cellStyle name="Финансовый 30" xfId="405"/>
    <cellStyle name="Финансовый 30 2" xfId="406"/>
    <cellStyle name="Финансовый 30 3" xfId="407"/>
    <cellStyle name="Финансовый 30 4" xfId="408"/>
    <cellStyle name="Финансовый 30 5" xfId="409"/>
    <cellStyle name="Финансовый 30 6" xfId="410"/>
    <cellStyle name="Финансовый 30 7" xfId="411"/>
    <cellStyle name="Финансовый 30 8" xfId="412"/>
    <cellStyle name="Финансовый 30 9" xfId="413"/>
    <cellStyle name="Финансовый 31" xfId="414"/>
    <cellStyle name="Финансовый 31 2" xfId="415"/>
    <cellStyle name="Финансовый 31 3" xfId="416"/>
    <cellStyle name="Финансовый 31 4" xfId="417"/>
    <cellStyle name="Финансовый 31 5" xfId="418"/>
    <cellStyle name="Финансовый 31 6" xfId="419"/>
    <cellStyle name="Финансовый 31 7" xfId="420"/>
    <cellStyle name="Финансовый 31 8" xfId="421"/>
    <cellStyle name="Финансовый 31 9" xfId="422"/>
    <cellStyle name="Финансовый 32" xfId="423"/>
    <cellStyle name="Финансовый 32 2" xfId="424"/>
    <cellStyle name="Финансовый 32 3" xfId="425"/>
    <cellStyle name="Финансовый 32 4" xfId="426"/>
    <cellStyle name="Финансовый 32 5" xfId="427"/>
    <cellStyle name="Финансовый 32 6" xfId="428"/>
    <cellStyle name="Финансовый 32 7" xfId="429"/>
    <cellStyle name="Финансовый 32 8" xfId="430"/>
    <cellStyle name="Финансовый 32 9" xfId="431"/>
    <cellStyle name="Финансовый 33" xfId="432"/>
    <cellStyle name="Финансовый 33 2" xfId="433"/>
    <cellStyle name="Финансовый 33 3" xfId="434"/>
    <cellStyle name="Финансовый 33 4" xfId="435"/>
    <cellStyle name="Финансовый 33 5" xfId="436"/>
    <cellStyle name="Финансовый 33 6" xfId="437"/>
    <cellStyle name="Финансовый 33 7" xfId="438"/>
    <cellStyle name="Финансовый 33 8" xfId="439"/>
    <cellStyle name="Финансовый 33 9" xfId="440"/>
    <cellStyle name="Финансовый 34" xfId="441"/>
    <cellStyle name="Финансовый 34 2" xfId="442"/>
    <cellStyle name="Финансовый 34 3" xfId="443"/>
    <cellStyle name="Финансовый 34 4" xfId="444"/>
    <cellStyle name="Финансовый 34 5" xfId="445"/>
    <cellStyle name="Финансовый 34 6" xfId="446"/>
    <cellStyle name="Финансовый 34 7" xfId="447"/>
    <cellStyle name="Финансовый 34 8" xfId="448"/>
    <cellStyle name="Финансовый 34 9" xfId="449"/>
    <cellStyle name="Финансовый 35" xfId="450"/>
    <cellStyle name="Финансовый 35 2" xfId="451"/>
    <cellStyle name="Финансовый 35 3" xfId="452"/>
    <cellStyle name="Финансовый 35 4" xfId="453"/>
    <cellStyle name="Финансовый 35 5" xfId="454"/>
    <cellStyle name="Финансовый 35 6" xfId="455"/>
    <cellStyle name="Финансовый 35 7" xfId="456"/>
    <cellStyle name="Финансовый 35 8" xfId="457"/>
    <cellStyle name="Финансовый 35 9" xfId="458"/>
    <cellStyle name="Финансовый 36" xfId="459"/>
    <cellStyle name="Финансовый 36 2" xfId="460"/>
    <cellStyle name="Финансовый 36 3" xfId="461"/>
    <cellStyle name="Финансовый 36 4" xfId="462"/>
    <cellStyle name="Финансовый 36 5" xfId="463"/>
    <cellStyle name="Финансовый 36 6" xfId="464"/>
    <cellStyle name="Финансовый 36 7" xfId="465"/>
    <cellStyle name="Финансовый 36 8" xfId="466"/>
    <cellStyle name="Финансовый 36 9" xfId="467"/>
    <cellStyle name="Финансовый 37" xfId="468"/>
    <cellStyle name="Финансовый 37 2" xfId="469"/>
    <cellStyle name="Финансовый 37 3" xfId="470"/>
    <cellStyle name="Финансовый 37 4" xfId="471"/>
    <cellStyle name="Финансовый 37 5" xfId="472"/>
    <cellStyle name="Финансовый 37 6" xfId="473"/>
    <cellStyle name="Финансовый 37 7" xfId="474"/>
    <cellStyle name="Финансовый 37 8" xfId="475"/>
    <cellStyle name="Финансовый 37 9" xfId="476"/>
    <cellStyle name="Финансовый 38" xfId="477"/>
    <cellStyle name="Финансовый 38 2" xfId="478"/>
    <cellStyle name="Финансовый 38 3" xfId="479"/>
    <cellStyle name="Финансовый 38 4" xfId="480"/>
    <cellStyle name="Финансовый 38 5" xfId="481"/>
    <cellStyle name="Финансовый 38 6" xfId="482"/>
    <cellStyle name="Финансовый 38 7" xfId="483"/>
    <cellStyle name="Финансовый 38 8" xfId="484"/>
    <cellStyle name="Финансовый 38 9" xfId="485"/>
    <cellStyle name="Финансовый 39" xfId="486"/>
    <cellStyle name="Финансовый 39 2" xfId="487"/>
    <cellStyle name="Финансовый 39 3" xfId="488"/>
    <cellStyle name="Финансовый 39 4" xfId="489"/>
    <cellStyle name="Финансовый 39 5" xfId="490"/>
    <cellStyle name="Финансовый 39 6" xfId="491"/>
    <cellStyle name="Финансовый 39 7" xfId="492"/>
    <cellStyle name="Финансовый 39 8" xfId="493"/>
    <cellStyle name="Финансовый 39 9" xfId="494"/>
    <cellStyle name="Финансовый 4" xfId="495"/>
    <cellStyle name="Финансовый 4 2" xfId="496"/>
    <cellStyle name="Финансовый 4 3" xfId="497"/>
    <cellStyle name="Финансовый 4 4" xfId="498"/>
    <cellStyle name="Финансовый 4 5" xfId="499"/>
    <cellStyle name="Финансовый 4 6" xfId="500"/>
    <cellStyle name="Финансовый 4 7" xfId="501"/>
    <cellStyle name="Финансовый 4 8" xfId="502"/>
    <cellStyle name="Финансовый 4 9" xfId="503"/>
    <cellStyle name="Финансовый 40" xfId="504"/>
    <cellStyle name="Финансовый 40 10" xfId="505"/>
    <cellStyle name="Финансовый 40 11" xfId="506"/>
    <cellStyle name="Финансовый 40 12" xfId="507"/>
    <cellStyle name="Финансовый 40 2" xfId="508"/>
    <cellStyle name="Финансовый 40 2 2" xfId="509"/>
    <cellStyle name="Финансовый 40 3" xfId="510"/>
    <cellStyle name="Финансовый 40 3 2" xfId="511"/>
    <cellStyle name="Финансовый 40 3 3" xfId="512"/>
    <cellStyle name="Финансовый 40 3 4" xfId="513"/>
    <cellStyle name="Финансовый 40 3 5" xfId="514"/>
    <cellStyle name="Финансовый 40 4" xfId="515"/>
    <cellStyle name="Финансовый 40 5" xfId="516"/>
    <cellStyle name="Финансовый 40 6" xfId="517"/>
    <cellStyle name="Финансовый 40 7" xfId="518"/>
    <cellStyle name="Финансовый 40 8" xfId="519"/>
    <cellStyle name="Финансовый 40 8 2" xfId="520"/>
    <cellStyle name="Финансовый 40 9" xfId="521"/>
    <cellStyle name="Финансовый 41" xfId="522"/>
    <cellStyle name="Финансовый 42" xfId="523"/>
    <cellStyle name="Финансовый 42 10" xfId="524"/>
    <cellStyle name="Финансовый 42 11" xfId="525"/>
    <cellStyle name="Финансовый 42 12" xfId="526"/>
    <cellStyle name="Финансовый 42 2" xfId="527"/>
    <cellStyle name="Финансовый 42 3" xfId="528"/>
    <cellStyle name="Финансовый 42 3 2" xfId="529"/>
    <cellStyle name="Финансовый 42 3 3" xfId="530"/>
    <cellStyle name="Финансовый 42 3 4" xfId="531"/>
    <cellStyle name="Финансовый 42 3 5" xfId="532"/>
    <cellStyle name="Финансовый 42 4" xfId="533"/>
    <cellStyle name="Финансовый 42 5" xfId="534"/>
    <cellStyle name="Финансовый 42 6" xfId="535"/>
    <cellStyle name="Финансовый 42 7" xfId="536"/>
    <cellStyle name="Финансовый 42 8" xfId="537"/>
    <cellStyle name="Финансовый 42 8 2" xfId="538"/>
    <cellStyle name="Финансовый 42 9" xfId="539"/>
    <cellStyle name="Финансовый 42 9 2" xfId="540"/>
    <cellStyle name="Финансовый 43" xfId="541"/>
    <cellStyle name="Финансовый 43 10" xfId="542"/>
    <cellStyle name="Финансовый 43 11" xfId="543"/>
    <cellStyle name="Финансовый 43 12" xfId="544"/>
    <cellStyle name="Финансовый 43 2" xfId="545"/>
    <cellStyle name="Финансовый 43 3" xfId="546"/>
    <cellStyle name="Финансовый 43 3 2" xfId="547"/>
    <cellStyle name="Финансовый 43 3 3" xfId="548"/>
    <cellStyle name="Финансовый 43 3 4" xfId="549"/>
    <cellStyle name="Финансовый 43 3 5" xfId="550"/>
    <cellStyle name="Финансовый 43 4" xfId="551"/>
    <cellStyle name="Финансовый 43 5" xfId="552"/>
    <cellStyle name="Финансовый 43 6" xfId="553"/>
    <cellStyle name="Финансовый 43 7" xfId="554"/>
    <cellStyle name="Финансовый 43 8" xfId="555"/>
    <cellStyle name="Финансовый 43 8 2" xfId="556"/>
    <cellStyle name="Финансовый 43 9" xfId="557"/>
    <cellStyle name="Финансовый 43 9 2" xfId="558"/>
    <cellStyle name="Финансовый 44" xfId="559"/>
    <cellStyle name="Финансовый 44 10" xfId="560"/>
    <cellStyle name="Финансовый 44 11" xfId="561"/>
    <cellStyle name="Финансовый 44 2" xfId="562"/>
    <cellStyle name="Финансовый 44 3" xfId="563"/>
    <cellStyle name="Финансовый 44 3 2" xfId="564"/>
    <cellStyle name="Финансовый 44 3 3" xfId="565"/>
    <cellStyle name="Финансовый 44 3 4" xfId="566"/>
    <cellStyle name="Финансовый 44 3 5" xfId="567"/>
    <cellStyle name="Финансовый 44 4" xfId="568"/>
    <cellStyle name="Финансовый 44 5" xfId="569"/>
    <cellStyle name="Финансовый 44 6" xfId="570"/>
    <cellStyle name="Финансовый 44 7" xfId="571"/>
    <cellStyle name="Финансовый 44 8" xfId="572"/>
    <cellStyle name="Финансовый 44 8 2" xfId="573"/>
    <cellStyle name="Финансовый 44 9" xfId="574"/>
    <cellStyle name="Финансовый 44 9 2" xfId="575"/>
    <cellStyle name="Финансовый 45" xfId="576"/>
    <cellStyle name="Финансовый 45 2" xfId="577"/>
    <cellStyle name="Финансовый 45 2 2" xfId="578"/>
    <cellStyle name="Финансовый 45 3" xfId="579"/>
    <cellStyle name="Финансовый 45 4" xfId="580"/>
    <cellStyle name="Финансовый 45 5" xfId="581"/>
    <cellStyle name="Финансовый 45 6" xfId="582"/>
    <cellStyle name="Финансовый 45 7" xfId="583"/>
    <cellStyle name="Финансовый 45 8" xfId="584"/>
    <cellStyle name="Финансовый 45 9" xfId="585"/>
    <cellStyle name="Финансовый 46" xfId="586"/>
    <cellStyle name="Финансовый 46 2" xfId="587"/>
    <cellStyle name="Финансовый 46 3" xfId="588"/>
    <cellStyle name="Финансовый 46 4" xfId="589"/>
    <cellStyle name="Финансовый 46 5" xfId="590"/>
    <cellStyle name="Финансовый 46 6" xfId="591"/>
    <cellStyle name="Финансовый 46 7" xfId="592"/>
    <cellStyle name="Финансовый 46 8" xfId="593"/>
    <cellStyle name="Финансовый 46 9" xfId="594"/>
    <cellStyle name="Финансовый 47" xfId="595"/>
    <cellStyle name="Финансовый 47 2" xfId="596"/>
    <cellStyle name="Финансовый 47 3" xfId="597"/>
    <cellStyle name="Финансовый 47 4" xfId="598"/>
    <cellStyle name="Финансовый 47 5" xfId="599"/>
    <cellStyle name="Финансовый 47 6" xfId="600"/>
    <cellStyle name="Финансовый 47 7" xfId="601"/>
    <cellStyle name="Финансовый 47 8" xfId="602"/>
    <cellStyle name="Финансовый 47 9" xfId="603"/>
    <cellStyle name="Финансовый 48" xfId="604"/>
    <cellStyle name="Финансовый 48 2" xfId="605"/>
    <cellStyle name="Финансовый 48 3" xfId="606"/>
    <cellStyle name="Финансовый 48 4" xfId="607"/>
    <cellStyle name="Финансовый 48 5" xfId="608"/>
    <cellStyle name="Финансовый 48 6" xfId="609"/>
    <cellStyle name="Финансовый 48 7" xfId="610"/>
    <cellStyle name="Финансовый 48 8" xfId="611"/>
    <cellStyle name="Финансовый 48 9" xfId="612"/>
    <cellStyle name="Финансовый 49" xfId="613"/>
    <cellStyle name="Финансовый 49 10" xfId="614"/>
    <cellStyle name="Финансовый 49 2" xfId="615"/>
    <cellStyle name="Финансовый 49 3" xfId="616"/>
    <cellStyle name="Финансовый 49 4" xfId="617"/>
    <cellStyle name="Финансовый 49 5" xfId="618"/>
    <cellStyle name="Финансовый 49 6" xfId="619"/>
    <cellStyle name="Финансовый 49 7" xfId="620"/>
    <cellStyle name="Финансовый 49 8" xfId="621"/>
    <cellStyle name="Финансовый 49 9" xfId="622"/>
    <cellStyle name="Финансовый 5" xfId="623"/>
    <cellStyle name="Финансовый 5 2" xfId="624"/>
    <cellStyle name="Финансовый 5 3" xfId="625"/>
    <cellStyle name="Финансовый 5 3 2" xfId="626"/>
    <cellStyle name="Финансовый 5 3 3" xfId="627"/>
    <cellStyle name="Финансовый 5 3 4" xfId="628"/>
    <cellStyle name="Финансовый 5 3 5" xfId="629"/>
    <cellStyle name="Финансовый 5 4" xfId="630"/>
    <cellStyle name="Финансовый 5 5" xfId="631"/>
    <cellStyle name="Финансовый 5 6" xfId="632"/>
    <cellStyle name="Финансовый 5 7" xfId="633"/>
    <cellStyle name="Финансовый 5 8" xfId="634"/>
    <cellStyle name="Финансовый 5 9" xfId="635"/>
    <cellStyle name="Финансовый 50" xfId="636"/>
    <cellStyle name="Финансовый 50 2" xfId="637"/>
    <cellStyle name="Финансовый 50 3" xfId="638"/>
    <cellStyle name="Финансовый 50 4" xfId="639"/>
    <cellStyle name="Финансовый 50 5" xfId="640"/>
    <cellStyle name="Финансовый 50 6" xfId="641"/>
    <cellStyle name="Финансовый 50 7" xfId="642"/>
    <cellStyle name="Финансовый 50 8" xfId="643"/>
    <cellStyle name="Финансовый 50 9" xfId="644"/>
    <cellStyle name="Финансовый 51" xfId="645"/>
    <cellStyle name="Финансовый 51 2" xfId="646"/>
    <cellStyle name="Финансовый 51 3" xfId="647"/>
    <cellStyle name="Финансовый 51 4" xfId="648"/>
    <cellStyle name="Финансовый 51 5" xfId="649"/>
    <cellStyle name="Финансовый 51 6" xfId="650"/>
    <cellStyle name="Финансовый 51 7" xfId="651"/>
    <cellStyle name="Финансовый 51 8" xfId="652"/>
    <cellStyle name="Финансовый 51 9" xfId="653"/>
    <cellStyle name="Финансовый 52" xfId="654"/>
    <cellStyle name="Финансовый 52 2" xfId="655"/>
    <cellStyle name="Финансовый 52 3" xfId="656"/>
    <cellStyle name="Финансовый 52 4" xfId="657"/>
    <cellStyle name="Финансовый 52 5" xfId="658"/>
    <cellStyle name="Финансовый 52 6" xfId="659"/>
    <cellStyle name="Финансовый 52 7" xfId="660"/>
    <cellStyle name="Финансовый 52 8" xfId="661"/>
    <cellStyle name="Финансовый 52 9" xfId="662"/>
    <cellStyle name="Финансовый 53" xfId="663"/>
    <cellStyle name="Финансовый 53 2" xfId="664"/>
    <cellStyle name="Финансовый 53 3" xfId="665"/>
    <cellStyle name="Финансовый 53 4" xfId="666"/>
    <cellStyle name="Финансовый 53 5" xfId="667"/>
    <cellStyle name="Финансовый 53 6" xfId="668"/>
    <cellStyle name="Финансовый 53 7" xfId="669"/>
    <cellStyle name="Финансовый 53 8" xfId="670"/>
    <cellStyle name="Финансовый 53 9" xfId="671"/>
    <cellStyle name="Финансовый 54" xfId="672"/>
    <cellStyle name="Финансовый 54 2" xfId="673"/>
    <cellStyle name="Финансовый 54 3" xfId="674"/>
    <cellStyle name="Финансовый 54 4" xfId="675"/>
    <cellStyle name="Финансовый 54 5" xfId="676"/>
    <cellStyle name="Финансовый 54 6" xfId="677"/>
    <cellStyle name="Финансовый 54 7" xfId="678"/>
    <cellStyle name="Финансовый 54 8" xfId="679"/>
    <cellStyle name="Финансовый 54 9" xfId="680"/>
    <cellStyle name="Финансовый 55" xfId="681"/>
    <cellStyle name="Финансовый 55 2" xfId="682"/>
    <cellStyle name="Финансовый 55 3" xfId="683"/>
    <cellStyle name="Финансовый 55 4" xfId="684"/>
    <cellStyle name="Финансовый 55 5" xfId="685"/>
    <cellStyle name="Финансовый 55 6" xfId="686"/>
    <cellStyle name="Финансовый 55 7" xfId="687"/>
    <cellStyle name="Финансовый 55 8" xfId="688"/>
    <cellStyle name="Финансовый 55 9" xfId="689"/>
    <cellStyle name="Финансовый 56" xfId="690"/>
    <cellStyle name="Финансовый 56 2" xfId="691"/>
    <cellStyle name="Финансовый 56 3" xfId="692"/>
    <cellStyle name="Финансовый 56 4" xfId="693"/>
    <cellStyle name="Финансовый 56 5" xfId="694"/>
    <cellStyle name="Финансовый 56 6" xfId="695"/>
    <cellStyle name="Финансовый 56 7" xfId="696"/>
    <cellStyle name="Финансовый 56 8" xfId="697"/>
    <cellStyle name="Финансовый 56 9" xfId="698"/>
    <cellStyle name="Финансовый 57" xfId="699"/>
    <cellStyle name="Финансовый 57 2" xfId="700"/>
    <cellStyle name="Финансовый 57 3" xfId="701"/>
    <cellStyle name="Финансовый 57 4" xfId="702"/>
    <cellStyle name="Финансовый 57 5" xfId="703"/>
    <cellStyle name="Финансовый 57 6" xfId="704"/>
    <cellStyle name="Финансовый 57 7" xfId="705"/>
    <cellStyle name="Финансовый 57 8" xfId="706"/>
    <cellStyle name="Финансовый 57 9" xfId="707"/>
    <cellStyle name="Финансовый 58" xfId="708"/>
    <cellStyle name="Финансовый 58 2" xfId="709"/>
    <cellStyle name="Финансовый 59" xfId="710"/>
    <cellStyle name="Финансовый 59 2" xfId="711"/>
    <cellStyle name="Финансовый 6" xfId="712"/>
    <cellStyle name="Финансовый 6 10" xfId="713"/>
    <cellStyle name="Финансовый 6 11" xfId="714"/>
    <cellStyle name="Финансовый 6 2" xfId="715"/>
    <cellStyle name="Финансовый 6 2 2" xfId="716"/>
    <cellStyle name="Финансовый 6 3" xfId="717"/>
    <cellStyle name="Финансовый 6 3 2" xfId="718"/>
    <cellStyle name="Финансовый 6 3 3" xfId="719"/>
    <cellStyle name="Финансовый 6 3 4" xfId="720"/>
    <cellStyle name="Финансовый 6 3 5" xfId="721"/>
    <cellStyle name="Финансовый 6 4" xfId="722"/>
    <cellStyle name="Финансовый 6 5" xfId="723"/>
    <cellStyle name="Финансовый 6 6" xfId="724"/>
    <cellStyle name="Финансовый 6 7" xfId="725"/>
    <cellStyle name="Финансовый 6 8" xfId="726"/>
    <cellStyle name="Финансовый 6 9" xfId="727"/>
    <cellStyle name="Финансовый 7" xfId="728"/>
    <cellStyle name="Финансовый 7 10" xfId="729"/>
    <cellStyle name="Финансовый 7 11" xfId="730"/>
    <cellStyle name="Финансовый 7 2" xfId="731"/>
    <cellStyle name="Финансовый 7 2 2" xfId="732"/>
    <cellStyle name="Финансовый 7 3" xfId="733"/>
    <cellStyle name="Финансовый 7 3 2" xfId="734"/>
    <cellStyle name="Финансовый 7 3 3" xfId="735"/>
    <cellStyle name="Финансовый 7 3 4" xfId="736"/>
    <cellStyle name="Финансовый 7 3 5" xfId="737"/>
    <cellStyle name="Финансовый 7 4" xfId="738"/>
    <cellStyle name="Финансовый 7 5" xfId="739"/>
    <cellStyle name="Финансовый 7 6" xfId="740"/>
    <cellStyle name="Финансовый 7 7" xfId="741"/>
    <cellStyle name="Финансовый 7 8" xfId="742"/>
    <cellStyle name="Финансовый 7 9" xfId="743"/>
    <cellStyle name="Финансовый 8" xfId="744"/>
    <cellStyle name="Финансовый 8 2" xfId="745"/>
    <cellStyle name="Финансовый 8 2 2" xfId="746"/>
    <cellStyle name="Финансовый 8 3" xfId="747"/>
    <cellStyle name="Финансовый 8 4" xfId="748"/>
    <cellStyle name="Финансовый 8 5" xfId="749"/>
    <cellStyle name="Финансовый 8 6" xfId="750"/>
    <cellStyle name="Финансовый 8 7" xfId="751"/>
    <cellStyle name="Финансовый 8 8" xfId="752"/>
    <cellStyle name="Финансовый 8 9" xfId="753"/>
    <cellStyle name="Финансовый 9" xfId="754"/>
    <cellStyle name="Финансовый 9 2" xfId="755"/>
    <cellStyle name="Финансовый 9 3" xfId="756"/>
    <cellStyle name="Финансовый 9 4" xfId="757"/>
    <cellStyle name="Финансовый 9 5" xfId="758"/>
    <cellStyle name="Финансовый 9 6" xfId="759"/>
    <cellStyle name="Финансовый 9 7" xfId="760"/>
    <cellStyle name="Финансовый 9 8" xfId="761"/>
    <cellStyle name="Финансовый 9 9" xfId="762"/>
    <cellStyle name="Хороший 2" xfId="80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abSelected="1" view="pageBreakPreview" topLeftCell="A7" zoomScale="73" zoomScaleNormal="73" zoomScaleSheetLayoutView="73" workbookViewId="0">
      <selection activeCell="K24" activeCellId="1" sqref="K21:K22 K24"/>
    </sheetView>
  </sheetViews>
  <sheetFormatPr defaultColWidth="9.140625" defaultRowHeight="18.75" customHeight="1"/>
  <cols>
    <col min="1" max="1" width="6.5703125" style="31" customWidth="1"/>
    <col min="2" max="2" width="57.42578125" style="11" customWidth="1"/>
    <col min="3" max="3" width="16.28515625" style="31" customWidth="1"/>
    <col min="4" max="4" width="13.140625" style="31" customWidth="1"/>
    <col min="5" max="5" width="12.85546875" style="31" customWidth="1"/>
    <col min="6" max="6" width="15" style="31" customWidth="1"/>
    <col min="7" max="7" width="13.85546875" style="31" customWidth="1"/>
    <col min="8" max="10" width="16.7109375" style="10" customWidth="1"/>
    <col min="11" max="11" width="22.85546875" style="10" customWidth="1"/>
    <col min="12" max="12" width="16.85546875" style="32" customWidth="1"/>
    <col min="13" max="13" width="19.140625" style="32" customWidth="1"/>
    <col min="14" max="14" width="15.85546875" style="32" customWidth="1"/>
    <col min="15" max="15" width="21.140625" style="33" customWidth="1"/>
    <col min="16" max="16384" width="9.140625" style="11"/>
  </cols>
  <sheetData>
    <row r="1" spans="1:15" ht="63.75" customHeight="1">
      <c r="A1" s="5"/>
      <c r="B1" s="5"/>
      <c r="C1" s="5"/>
      <c r="D1" s="5"/>
      <c r="E1" s="5"/>
      <c r="F1" s="5"/>
      <c r="G1" s="5"/>
      <c r="H1" s="9"/>
      <c r="I1" s="9"/>
      <c r="J1" s="9"/>
      <c r="L1" s="98" t="s">
        <v>66</v>
      </c>
      <c r="M1" s="98"/>
      <c r="N1" s="98"/>
      <c r="O1" s="98"/>
    </row>
    <row r="2" spans="1:15" ht="51" customHeight="1">
      <c r="A2" s="88" t="s">
        <v>51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64.5" customHeight="1">
      <c r="A3" s="89" t="s">
        <v>52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5" ht="31.5" customHeight="1">
      <c r="A4" s="94" t="s">
        <v>1</v>
      </c>
      <c r="B4" s="94" t="s">
        <v>37</v>
      </c>
      <c r="C4" s="94" t="s">
        <v>2</v>
      </c>
      <c r="D4" s="94"/>
      <c r="E4" s="94" t="s">
        <v>3</v>
      </c>
      <c r="F4" s="94" t="s">
        <v>4</v>
      </c>
      <c r="G4" s="94" t="s">
        <v>5</v>
      </c>
      <c r="H4" s="99" t="s">
        <v>6</v>
      </c>
      <c r="I4" s="99" t="s">
        <v>7</v>
      </c>
      <c r="J4" s="99"/>
      <c r="K4" s="100" t="s">
        <v>8</v>
      </c>
      <c r="L4" s="90" t="s">
        <v>17</v>
      </c>
      <c r="M4" s="91"/>
      <c r="N4" s="92"/>
      <c r="O4" s="100" t="s">
        <v>40</v>
      </c>
    </row>
    <row r="5" spans="1:15" ht="19.5" customHeight="1">
      <c r="A5" s="94"/>
      <c r="B5" s="94"/>
      <c r="C5" s="94" t="s">
        <v>9</v>
      </c>
      <c r="D5" s="94" t="s">
        <v>16</v>
      </c>
      <c r="E5" s="94"/>
      <c r="F5" s="94"/>
      <c r="G5" s="94"/>
      <c r="H5" s="99"/>
      <c r="I5" s="99" t="s">
        <v>10</v>
      </c>
      <c r="J5" s="99" t="s">
        <v>11</v>
      </c>
      <c r="K5" s="100"/>
      <c r="L5" s="101" t="s">
        <v>18</v>
      </c>
      <c r="M5" s="90" t="s">
        <v>19</v>
      </c>
      <c r="N5" s="92"/>
      <c r="O5" s="100"/>
    </row>
    <row r="6" spans="1:15" ht="68.25" customHeight="1">
      <c r="A6" s="94"/>
      <c r="B6" s="94"/>
      <c r="C6" s="94"/>
      <c r="D6" s="94"/>
      <c r="E6" s="94"/>
      <c r="F6" s="94"/>
      <c r="G6" s="94"/>
      <c r="H6" s="99"/>
      <c r="I6" s="99"/>
      <c r="J6" s="99"/>
      <c r="K6" s="100"/>
      <c r="L6" s="102"/>
      <c r="M6" s="12" t="s">
        <v>20</v>
      </c>
      <c r="N6" s="12" t="s">
        <v>21</v>
      </c>
      <c r="O6" s="100"/>
    </row>
    <row r="7" spans="1:15" ht="15.75" customHeight="1">
      <c r="A7" s="94"/>
      <c r="B7" s="94"/>
      <c r="C7" s="94"/>
      <c r="D7" s="94"/>
      <c r="E7" s="94"/>
      <c r="F7" s="94"/>
      <c r="G7" s="94"/>
      <c r="H7" s="12" t="s">
        <v>12</v>
      </c>
      <c r="I7" s="12" t="s">
        <v>12</v>
      </c>
      <c r="J7" s="12" t="s">
        <v>12</v>
      </c>
      <c r="K7" s="13" t="s">
        <v>13</v>
      </c>
      <c r="L7" s="12" t="s">
        <v>22</v>
      </c>
      <c r="M7" s="12" t="s">
        <v>22</v>
      </c>
      <c r="N7" s="12" t="s">
        <v>22</v>
      </c>
      <c r="O7" s="12" t="s">
        <v>22</v>
      </c>
    </row>
    <row r="8" spans="1:15" s="15" customFormat="1" ht="15" customHeight="1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  <c r="M8" s="14">
        <v>13</v>
      </c>
      <c r="N8" s="14">
        <v>14</v>
      </c>
      <c r="O8" s="14">
        <v>15</v>
      </c>
    </row>
    <row r="9" spans="1:15" ht="27" customHeight="1">
      <c r="A9" s="93" t="s">
        <v>45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</row>
    <row r="10" spans="1:15" ht="25.5" customHeight="1">
      <c r="A10" s="16">
        <v>1</v>
      </c>
      <c r="B10" s="22" t="s">
        <v>75</v>
      </c>
      <c r="C10" s="18">
        <v>1981</v>
      </c>
      <c r="D10" s="19"/>
      <c r="E10" s="59" t="s">
        <v>70</v>
      </c>
      <c r="F10" s="18">
        <v>2</v>
      </c>
      <c r="G10" s="18">
        <v>3</v>
      </c>
      <c r="H10" s="12">
        <v>823</v>
      </c>
      <c r="I10" s="12">
        <v>731.1</v>
      </c>
      <c r="J10" s="12">
        <v>341.5</v>
      </c>
      <c r="K10" s="13">
        <v>30</v>
      </c>
      <c r="L10" s="20">
        <v>2827890.72</v>
      </c>
      <c r="M10" s="20">
        <v>2827890.72</v>
      </c>
      <c r="N10" s="20">
        <v>0</v>
      </c>
      <c r="O10" s="21">
        <v>235657.56</v>
      </c>
    </row>
    <row r="11" spans="1:15" ht="25.5" customHeight="1">
      <c r="A11" s="16">
        <v>2</v>
      </c>
      <c r="B11" s="23" t="s">
        <v>76</v>
      </c>
      <c r="C11" s="18">
        <v>1987</v>
      </c>
      <c r="D11" s="19"/>
      <c r="E11" s="24" t="s">
        <v>70</v>
      </c>
      <c r="F11" s="18">
        <v>2</v>
      </c>
      <c r="G11" s="18">
        <v>3</v>
      </c>
      <c r="H11" s="12">
        <v>567.6</v>
      </c>
      <c r="I11" s="12">
        <v>505.8</v>
      </c>
      <c r="J11" s="12">
        <v>81</v>
      </c>
      <c r="K11" s="13">
        <v>23</v>
      </c>
      <c r="L11" s="20">
        <v>2827890.72</v>
      </c>
      <c r="M11" s="20">
        <v>2827890.72</v>
      </c>
      <c r="N11" s="20">
        <v>0</v>
      </c>
      <c r="O11" s="21">
        <v>235657.56</v>
      </c>
    </row>
    <row r="12" spans="1:15" ht="25.5" customHeight="1">
      <c r="A12" s="16">
        <v>3</v>
      </c>
      <c r="B12" s="22" t="s">
        <v>77</v>
      </c>
      <c r="C12" s="24">
        <v>1986</v>
      </c>
      <c r="D12" s="19"/>
      <c r="E12" s="24" t="s">
        <v>70</v>
      </c>
      <c r="F12" s="24">
        <v>2</v>
      </c>
      <c r="G12" s="24">
        <v>3</v>
      </c>
      <c r="H12" s="25">
        <v>831.4</v>
      </c>
      <c r="I12" s="25">
        <v>738.4</v>
      </c>
      <c r="J12" s="25">
        <v>178.3</v>
      </c>
      <c r="K12" s="24">
        <v>27</v>
      </c>
      <c r="L12" s="20">
        <v>2827890.72</v>
      </c>
      <c r="M12" s="20">
        <v>2827890.72</v>
      </c>
      <c r="N12" s="20">
        <v>0</v>
      </c>
      <c r="O12" s="21">
        <v>235657.56</v>
      </c>
    </row>
    <row r="13" spans="1:15" ht="25.5" customHeight="1">
      <c r="A13" s="16">
        <v>4</v>
      </c>
      <c r="B13" s="22" t="s">
        <v>78</v>
      </c>
      <c r="C13" s="24">
        <v>1970</v>
      </c>
      <c r="D13" s="19"/>
      <c r="E13" s="24" t="s">
        <v>70</v>
      </c>
      <c r="F13" s="24">
        <v>2</v>
      </c>
      <c r="G13" s="24">
        <v>1</v>
      </c>
      <c r="H13" s="25">
        <v>359.6</v>
      </c>
      <c r="I13" s="25">
        <v>334.4</v>
      </c>
      <c r="J13" s="25">
        <v>286.39999999999998</v>
      </c>
      <c r="K13" s="24">
        <v>14</v>
      </c>
      <c r="L13" s="20">
        <v>1885260.48</v>
      </c>
      <c r="M13" s="20">
        <v>1885260.48</v>
      </c>
      <c r="N13" s="20">
        <v>0</v>
      </c>
      <c r="O13" s="21">
        <v>235657.56</v>
      </c>
    </row>
    <row r="14" spans="1:15" ht="25.5" customHeight="1">
      <c r="A14" s="16"/>
      <c r="B14" s="72" t="s">
        <v>26</v>
      </c>
      <c r="C14" s="26" t="s">
        <v>27</v>
      </c>
      <c r="D14" s="26" t="s">
        <v>27</v>
      </c>
      <c r="E14" s="26" t="s">
        <v>27</v>
      </c>
      <c r="F14" s="26" t="s">
        <v>27</v>
      </c>
      <c r="G14" s="26" t="s">
        <v>27</v>
      </c>
      <c r="H14" s="27">
        <f t="shared" ref="H14:N14" si="0">SUM(H10:H13)</f>
        <v>2581.6</v>
      </c>
      <c r="I14" s="27">
        <f t="shared" si="0"/>
        <v>2309.7000000000003</v>
      </c>
      <c r="J14" s="27">
        <f t="shared" si="0"/>
        <v>887.19999999999993</v>
      </c>
      <c r="K14" s="28">
        <f t="shared" si="0"/>
        <v>94</v>
      </c>
      <c r="L14" s="27">
        <f t="shared" si="0"/>
        <v>10368932.640000001</v>
      </c>
      <c r="M14" s="29">
        <f t="shared" si="0"/>
        <v>10368932.640000001</v>
      </c>
      <c r="N14" s="29">
        <f t="shared" si="0"/>
        <v>0</v>
      </c>
      <c r="O14" s="26" t="s">
        <v>27</v>
      </c>
    </row>
    <row r="15" spans="1:15" ht="25.5" customHeight="1">
      <c r="A15" s="95" t="s">
        <v>46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7"/>
    </row>
    <row r="16" spans="1:15" ht="33" customHeight="1">
      <c r="A16" s="16">
        <v>1</v>
      </c>
      <c r="B16" s="22" t="s">
        <v>74</v>
      </c>
      <c r="C16" s="56">
        <v>1982</v>
      </c>
      <c r="D16" s="55"/>
      <c r="E16" s="24" t="s">
        <v>43</v>
      </c>
      <c r="F16" s="56">
        <v>2</v>
      </c>
      <c r="G16" s="56">
        <v>2</v>
      </c>
      <c r="H16" s="81">
        <v>956.9</v>
      </c>
      <c r="I16" s="81">
        <v>578.79999999999995</v>
      </c>
      <c r="J16" s="81">
        <v>535.29999999999995</v>
      </c>
      <c r="K16" s="82">
        <v>20</v>
      </c>
      <c r="L16" s="20">
        <f t="shared" ref="L16:L17" si="1">M16+N16</f>
        <v>561916.40399999998</v>
      </c>
      <c r="M16" s="20">
        <f>O16*I16</f>
        <v>561916.40399999998</v>
      </c>
      <c r="N16" s="20">
        <v>0</v>
      </c>
      <c r="O16" s="21">
        <v>970.83</v>
      </c>
    </row>
    <row r="17" spans="1:15" ht="39.75" customHeight="1">
      <c r="A17" s="56">
        <v>2</v>
      </c>
      <c r="B17" s="23" t="s">
        <v>55</v>
      </c>
      <c r="C17" s="24">
        <v>1973</v>
      </c>
      <c r="D17" s="19"/>
      <c r="E17" s="24" t="s">
        <v>42</v>
      </c>
      <c r="F17" s="24">
        <v>2</v>
      </c>
      <c r="G17" s="24">
        <v>3</v>
      </c>
      <c r="H17" s="58">
        <v>570.79999999999995</v>
      </c>
      <c r="I17" s="81">
        <v>504.4</v>
      </c>
      <c r="J17" s="81">
        <v>362.47</v>
      </c>
      <c r="K17" s="82">
        <v>20</v>
      </c>
      <c r="L17" s="20">
        <f t="shared" si="1"/>
        <v>70000</v>
      </c>
      <c r="M17" s="20">
        <v>70000</v>
      </c>
      <c r="N17" s="20">
        <v>0</v>
      </c>
      <c r="O17" s="21">
        <v>70000</v>
      </c>
    </row>
    <row r="18" spans="1:15" s="30" customFormat="1" ht="36" customHeight="1">
      <c r="A18" s="16">
        <v>3</v>
      </c>
      <c r="B18" s="17" t="s">
        <v>62</v>
      </c>
      <c r="C18" s="24">
        <v>1980</v>
      </c>
      <c r="D18" s="19"/>
      <c r="E18" s="24" t="s">
        <v>42</v>
      </c>
      <c r="F18" s="24">
        <v>2</v>
      </c>
      <c r="G18" s="24">
        <v>2</v>
      </c>
      <c r="H18" s="64">
        <v>528</v>
      </c>
      <c r="I18" s="64">
        <v>480.16</v>
      </c>
      <c r="J18" s="64">
        <v>480.16</v>
      </c>
      <c r="K18" s="69">
        <v>15</v>
      </c>
      <c r="L18" s="20">
        <v>466153.73</v>
      </c>
      <c r="M18" s="20">
        <v>466153.73</v>
      </c>
      <c r="N18" s="20">
        <v>0</v>
      </c>
      <c r="O18" s="21">
        <v>970.83</v>
      </c>
    </row>
    <row r="19" spans="1:15" ht="28.5" customHeight="1">
      <c r="A19" s="16"/>
      <c r="B19" s="72" t="s">
        <v>26</v>
      </c>
      <c r="C19" s="26" t="s">
        <v>27</v>
      </c>
      <c r="D19" s="26" t="s">
        <v>27</v>
      </c>
      <c r="E19" s="26" t="s">
        <v>27</v>
      </c>
      <c r="F19" s="26" t="s">
        <v>27</v>
      </c>
      <c r="G19" s="26" t="s">
        <v>27</v>
      </c>
      <c r="H19" s="27">
        <f t="shared" ref="H19:N19" si="2">SUM(H16:H18)</f>
        <v>2055.6999999999998</v>
      </c>
      <c r="I19" s="27">
        <f t="shared" si="2"/>
        <v>1563.36</v>
      </c>
      <c r="J19" s="27">
        <f t="shared" si="2"/>
        <v>1377.93</v>
      </c>
      <c r="K19" s="28">
        <f t="shared" si="2"/>
        <v>55</v>
      </c>
      <c r="L19" s="27">
        <f t="shared" si="2"/>
        <v>1098070.1340000001</v>
      </c>
      <c r="M19" s="29">
        <f>SUM(M16:M18)</f>
        <v>1098070.1340000001</v>
      </c>
      <c r="N19" s="29">
        <f t="shared" si="2"/>
        <v>0</v>
      </c>
      <c r="O19" s="26" t="s">
        <v>27</v>
      </c>
    </row>
    <row r="20" spans="1:15" ht="28.5" customHeight="1">
      <c r="A20" s="95" t="s">
        <v>47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7"/>
    </row>
    <row r="21" spans="1:15" ht="51" customHeight="1">
      <c r="A21" s="16">
        <v>1</v>
      </c>
      <c r="B21" s="22" t="s">
        <v>64</v>
      </c>
      <c r="C21" s="24">
        <v>1973</v>
      </c>
      <c r="D21" s="19"/>
      <c r="E21" s="67" t="s">
        <v>42</v>
      </c>
      <c r="F21" s="24">
        <v>2</v>
      </c>
      <c r="G21" s="24">
        <v>3</v>
      </c>
      <c r="H21" s="25">
        <v>570.79999999999995</v>
      </c>
      <c r="I21" s="44">
        <v>504.4</v>
      </c>
      <c r="J21" s="25">
        <v>362.47</v>
      </c>
      <c r="K21" s="24">
        <v>20</v>
      </c>
      <c r="L21" s="20">
        <v>3606764.59</v>
      </c>
      <c r="M21" s="20">
        <v>3606764.59</v>
      </c>
      <c r="N21" s="20">
        <v>0</v>
      </c>
      <c r="O21" s="21">
        <v>258616.16</v>
      </c>
    </row>
    <row r="22" spans="1:15" ht="28.5" customHeight="1">
      <c r="A22" s="80">
        <v>2</v>
      </c>
      <c r="B22" s="22" t="s">
        <v>57</v>
      </c>
      <c r="C22" s="16">
        <v>1976</v>
      </c>
      <c r="D22" s="19"/>
      <c r="E22" s="80" t="s">
        <v>42</v>
      </c>
      <c r="F22" s="16">
        <v>2</v>
      </c>
      <c r="G22" s="16">
        <v>3</v>
      </c>
      <c r="H22" s="44">
        <v>579.9</v>
      </c>
      <c r="I22" s="44">
        <v>518.48</v>
      </c>
      <c r="J22" s="44">
        <v>441.6</v>
      </c>
      <c r="K22" s="16">
        <v>23</v>
      </c>
      <c r="L22" s="20">
        <v>530001.06999999995</v>
      </c>
      <c r="M22" s="20">
        <v>530001.06999999995</v>
      </c>
      <c r="N22" s="20">
        <v>0</v>
      </c>
      <c r="O22" s="21">
        <v>1022.28</v>
      </c>
    </row>
    <row r="23" spans="1:15" ht="28.5" customHeight="1">
      <c r="A23" s="73">
        <v>3</v>
      </c>
      <c r="B23" s="22" t="s">
        <v>61</v>
      </c>
      <c r="C23" s="24">
        <v>1963</v>
      </c>
      <c r="D23" s="19"/>
      <c r="E23" s="73" t="s">
        <v>42</v>
      </c>
      <c r="F23" s="24">
        <v>2</v>
      </c>
      <c r="G23" s="24">
        <v>3</v>
      </c>
      <c r="H23" s="44">
        <v>509.7</v>
      </c>
      <c r="I23" s="44">
        <v>514.65</v>
      </c>
      <c r="J23" s="25">
        <v>401.1</v>
      </c>
      <c r="K23" s="24">
        <v>27</v>
      </c>
      <c r="L23" s="20">
        <v>70000</v>
      </c>
      <c r="M23" s="20">
        <v>70000</v>
      </c>
      <c r="N23" s="20">
        <v>0</v>
      </c>
      <c r="O23" s="21">
        <v>70000</v>
      </c>
    </row>
    <row r="24" spans="1:15" ht="28.5" customHeight="1">
      <c r="A24" s="73">
        <v>4</v>
      </c>
      <c r="B24" s="22" t="s">
        <v>63</v>
      </c>
      <c r="C24" s="24">
        <v>1974</v>
      </c>
      <c r="D24" s="19"/>
      <c r="E24" s="73" t="s">
        <v>42</v>
      </c>
      <c r="F24" s="24">
        <v>2</v>
      </c>
      <c r="G24" s="24">
        <v>3</v>
      </c>
      <c r="H24" s="25">
        <v>842.2</v>
      </c>
      <c r="I24" s="44">
        <v>747.2</v>
      </c>
      <c r="J24" s="25">
        <v>126.8</v>
      </c>
      <c r="K24" s="24">
        <v>28</v>
      </c>
      <c r="L24" s="20">
        <v>763847.61</v>
      </c>
      <c r="M24" s="20">
        <v>763847.61</v>
      </c>
      <c r="N24" s="20">
        <v>0</v>
      </c>
      <c r="O24" s="21">
        <v>1022.28</v>
      </c>
    </row>
    <row r="25" spans="1:15" ht="28.5" customHeight="1">
      <c r="A25" s="73"/>
      <c r="B25" s="22"/>
      <c r="C25" s="24"/>
      <c r="D25" s="19"/>
      <c r="E25" s="73"/>
      <c r="F25" s="24"/>
      <c r="G25" s="24"/>
      <c r="H25" s="25"/>
      <c r="I25" s="44"/>
      <c r="J25" s="25"/>
      <c r="K25" s="24"/>
      <c r="L25" s="20"/>
      <c r="M25" s="20"/>
      <c r="N25" s="20"/>
      <c r="O25" s="21"/>
    </row>
    <row r="26" spans="1:15" ht="24.75" customHeight="1">
      <c r="A26" s="16"/>
      <c r="B26" s="72" t="s">
        <v>26</v>
      </c>
      <c r="C26" s="26" t="s">
        <v>27</v>
      </c>
      <c r="D26" s="26" t="s">
        <v>27</v>
      </c>
      <c r="E26" s="26" t="s">
        <v>27</v>
      </c>
      <c r="F26" s="26" t="s">
        <v>27</v>
      </c>
      <c r="G26" s="26" t="s">
        <v>27</v>
      </c>
      <c r="H26" s="27">
        <f>SUM(H21:H25)</f>
        <v>2502.6</v>
      </c>
      <c r="I26" s="27">
        <f>SUM(I21:I25)</f>
        <v>2284.73</v>
      </c>
      <c r="J26" s="27">
        <f>SUM(J21:J25)</f>
        <v>1331.97</v>
      </c>
      <c r="K26" s="28">
        <f>SUM(K21:K25)</f>
        <v>98</v>
      </c>
      <c r="L26" s="27">
        <f>SUM(L21:L25)</f>
        <v>4970613.2700000005</v>
      </c>
      <c r="M26" s="29">
        <f t="shared" ref="M26" si="3">SUM(M21:M24)</f>
        <v>4970613.2700000005</v>
      </c>
      <c r="N26" s="29">
        <f>SUM(N22:N22)</f>
        <v>0</v>
      </c>
      <c r="O26" s="26" t="s">
        <v>27</v>
      </c>
    </row>
    <row r="27" spans="1:15" ht="40.5" customHeight="1">
      <c r="B27" s="70" t="s">
        <v>39</v>
      </c>
      <c r="C27" s="71"/>
      <c r="D27" s="71"/>
      <c r="E27" s="71"/>
      <c r="F27" s="71"/>
      <c r="G27" s="71"/>
      <c r="H27" s="71"/>
      <c r="I27" s="71"/>
      <c r="J27" s="71"/>
      <c r="K27" s="71"/>
      <c r="L27" s="76"/>
      <c r="M27" s="71"/>
      <c r="N27" s="71"/>
      <c r="O27" s="71"/>
    </row>
    <row r="28" spans="1:15" ht="24" customHeight="1"/>
    <row r="29" spans="1:15" s="30" customFormat="1" ht="29.25" customHeight="1">
      <c r="A29" s="31"/>
      <c r="B29" s="11"/>
      <c r="C29" s="31"/>
      <c r="D29" s="31"/>
      <c r="E29" s="31"/>
      <c r="F29" s="31"/>
      <c r="G29" s="31"/>
      <c r="H29" s="10"/>
      <c r="I29" s="10"/>
      <c r="J29" s="10"/>
      <c r="K29" s="10"/>
      <c r="L29" s="32"/>
      <c r="M29" s="32"/>
      <c r="N29" s="32"/>
      <c r="O29" s="33"/>
    </row>
    <row r="30" spans="1:15" ht="28.5" customHeight="1"/>
    <row r="31" spans="1:15" ht="28.5" customHeight="1"/>
    <row r="32" spans="1:15" ht="28.5" customHeight="1"/>
    <row r="33" spans="1:15" ht="28.5" customHeight="1"/>
    <row r="34" spans="1:15" ht="28.5" customHeight="1"/>
    <row r="35" spans="1:15" ht="28.5" customHeight="1"/>
    <row r="36" spans="1:15" s="30" customFormat="1" ht="27.75" customHeight="1">
      <c r="A36" s="31"/>
      <c r="B36" s="11"/>
      <c r="C36" s="31"/>
      <c r="D36" s="31"/>
      <c r="E36" s="31"/>
      <c r="F36" s="31"/>
      <c r="G36" s="31"/>
      <c r="H36" s="10"/>
      <c r="I36" s="10"/>
      <c r="J36" s="10"/>
      <c r="K36" s="10"/>
      <c r="L36" s="32"/>
      <c r="M36" s="32"/>
      <c r="N36" s="32"/>
      <c r="O36" s="33"/>
    </row>
    <row r="37" spans="1:15" ht="23.25" customHeight="1"/>
  </sheetData>
  <mergeCells count="23">
    <mergeCell ref="A15:O15"/>
    <mergeCell ref="A20:O20"/>
    <mergeCell ref="L1:O1"/>
    <mergeCell ref="C5:C7"/>
    <mergeCell ref="D5:D7"/>
    <mergeCell ref="I5:I6"/>
    <mergeCell ref="J5:J6"/>
    <mergeCell ref="C4:D4"/>
    <mergeCell ref="E4:E7"/>
    <mergeCell ref="F4:F7"/>
    <mergeCell ref="G4:G7"/>
    <mergeCell ref="H4:H6"/>
    <mergeCell ref="O4:O6"/>
    <mergeCell ref="I4:J4"/>
    <mergeCell ref="K4:K6"/>
    <mergeCell ref="L5:L6"/>
    <mergeCell ref="A2:O2"/>
    <mergeCell ref="A3:O3"/>
    <mergeCell ref="L4:N4"/>
    <mergeCell ref="M5:N5"/>
    <mergeCell ref="A9:O9"/>
    <mergeCell ref="A4:A7"/>
    <mergeCell ref="B4:B7"/>
  </mergeCells>
  <pageMargins left="0" right="0" top="0.98425196850393704" bottom="0" header="0.51181102362204722" footer="0.51181102362204722"/>
  <pageSetup paperSize="9" scale="51" fitToWidth="100" fitToHeight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8"/>
  <sheetViews>
    <sheetView view="pageBreakPreview" topLeftCell="B4" zoomScale="70" zoomScaleNormal="70" zoomScaleSheetLayoutView="70" workbookViewId="0">
      <selection activeCell="C17" sqref="C17"/>
    </sheetView>
  </sheetViews>
  <sheetFormatPr defaultColWidth="9.140625" defaultRowHeight="15"/>
  <cols>
    <col min="1" max="1" width="6.28515625" style="47" customWidth="1"/>
    <col min="2" max="2" width="55.85546875" style="47" customWidth="1"/>
    <col min="3" max="3" width="16.85546875" style="47" customWidth="1"/>
    <col min="4" max="19" width="16.140625" style="47" customWidth="1"/>
    <col min="20" max="16384" width="9.140625" style="47"/>
  </cols>
  <sheetData>
    <row r="1" spans="1:20" s="8" customFormat="1" ht="83.25" customHeight="1">
      <c r="A1" s="5"/>
      <c r="B1" s="5"/>
      <c r="C1" s="5"/>
      <c r="D1" s="5"/>
      <c r="E1" s="5"/>
      <c r="F1" s="5"/>
      <c r="G1" s="5"/>
      <c r="H1" s="9"/>
      <c r="I1" s="9"/>
      <c r="J1" s="9"/>
      <c r="K1" s="10"/>
      <c r="L1" s="11"/>
      <c r="M1" s="34"/>
      <c r="N1" s="34"/>
      <c r="O1" s="34"/>
      <c r="P1" s="11"/>
      <c r="Q1" s="103" t="s">
        <v>67</v>
      </c>
      <c r="R1" s="103"/>
      <c r="S1" s="103"/>
    </row>
    <row r="2" spans="1:20" ht="64.5" customHeight="1">
      <c r="A2" s="89" t="s">
        <v>53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0" ht="15.75" customHeight="1">
      <c r="A3" s="108" t="s">
        <v>1</v>
      </c>
      <c r="B3" s="108" t="s">
        <v>15</v>
      </c>
      <c r="C3" s="108" t="s">
        <v>28</v>
      </c>
      <c r="D3" s="94" t="s">
        <v>29</v>
      </c>
      <c r="E3" s="94"/>
      <c r="F3" s="94"/>
      <c r="G3" s="94"/>
      <c r="H3" s="94"/>
      <c r="I3" s="94"/>
      <c r="J3" s="111" t="s">
        <v>38</v>
      </c>
      <c r="K3" s="112"/>
      <c r="L3" s="111" t="s">
        <v>23</v>
      </c>
      <c r="M3" s="112"/>
      <c r="N3" s="111" t="s">
        <v>24</v>
      </c>
      <c r="O3" s="112"/>
      <c r="P3" s="111" t="s">
        <v>14</v>
      </c>
      <c r="Q3" s="112"/>
      <c r="R3" s="111" t="s">
        <v>25</v>
      </c>
      <c r="S3" s="112"/>
    </row>
    <row r="4" spans="1:20" ht="177" customHeight="1">
      <c r="A4" s="109"/>
      <c r="B4" s="109"/>
      <c r="C4" s="110"/>
      <c r="D4" s="35" t="s">
        <v>30</v>
      </c>
      <c r="E4" s="35" t="s">
        <v>33</v>
      </c>
      <c r="F4" s="35" t="s">
        <v>32</v>
      </c>
      <c r="G4" s="35" t="s">
        <v>31</v>
      </c>
      <c r="H4" s="35" t="s">
        <v>34</v>
      </c>
      <c r="I4" s="35" t="s">
        <v>44</v>
      </c>
      <c r="J4" s="113"/>
      <c r="K4" s="114"/>
      <c r="L4" s="113"/>
      <c r="M4" s="114"/>
      <c r="N4" s="113"/>
      <c r="O4" s="114"/>
      <c r="P4" s="113"/>
      <c r="Q4" s="114"/>
      <c r="R4" s="113"/>
      <c r="S4" s="114"/>
    </row>
    <row r="5" spans="1:20" ht="17.25" customHeight="1">
      <c r="A5" s="110"/>
      <c r="B5" s="110"/>
      <c r="C5" s="18" t="s">
        <v>22</v>
      </c>
      <c r="D5" s="18" t="s">
        <v>22</v>
      </c>
      <c r="E5" s="18" t="s">
        <v>22</v>
      </c>
      <c r="F5" s="18" t="s">
        <v>22</v>
      </c>
      <c r="G5" s="18" t="s">
        <v>22</v>
      </c>
      <c r="H5" s="18" t="s">
        <v>22</v>
      </c>
      <c r="I5" s="18" t="s">
        <v>22</v>
      </c>
      <c r="J5" s="36" t="s">
        <v>0</v>
      </c>
      <c r="K5" s="36" t="s">
        <v>22</v>
      </c>
      <c r="L5" s="36" t="s">
        <v>12</v>
      </c>
      <c r="M5" s="36" t="s">
        <v>22</v>
      </c>
      <c r="N5" s="36" t="s">
        <v>12</v>
      </c>
      <c r="O5" s="36" t="s">
        <v>22</v>
      </c>
      <c r="P5" s="36" t="s">
        <v>12</v>
      </c>
      <c r="Q5" s="36" t="s">
        <v>22</v>
      </c>
      <c r="R5" s="36" t="s">
        <v>12</v>
      </c>
      <c r="S5" s="36" t="s">
        <v>22</v>
      </c>
    </row>
    <row r="6" spans="1:20" ht="15.7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  <c r="R6" s="18">
        <v>18</v>
      </c>
      <c r="S6" s="18">
        <v>19</v>
      </c>
    </row>
    <row r="7" spans="1:20" ht="21.75" customHeight="1">
      <c r="A7" s="104" t="s">
        <v>45</v>
      </c>
      <c r="B7" s="105"/>
      <c r="C7" s="105"/>
      <c r="D7" s="105"/>
      <c r="E7" s="105"/>
      <c r="F7" s="105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7"/>
    </row>
    <row r="8" spans="1:20" ht="24.75" customHeight="1">
      <c r="A8" s="16">
        <v>1</v>
      </c>
      <c r="B8" s="22" t="s">
        <v>69</v>
      </c>
      <c r="C8" s="20">
        <v>2827890.72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2827890.72</v>
      </c>
      <c r="J8" s="49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</row>
    <row r="9" spans="1:20" ht="24.75" customHeight="1">
      <c r="A9" s="16">
        <v>2</v>
      </c>
      <c r="B9" s="23" t="s">
        <v>71</v>
      </c>
      <c r="C9" s="20">
        <v>2827890.72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41">
        <v>2827890.72</v>
      </c>
      <c r="J9" s="49">
        <v>0</v>
      </c>
      <c r="K9" s="38">
        <v>0</v>
      </c>
      <c r="L9" s="39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</row>
    <row r="10" spans="1:20" ht="24.75" customHeight="1">
      <c r="A10" s="16">
        <v>3</v>
      </c>
      <c r="B10" s="22" t="s">
        <v>72</v>
      </c>
      <c r="C10" s="20">
        <v>2827890.72</v>
      </c>
      <c r="D10" s="44">
        <v>0</v>
      </c>
      <c r="E10" s="38">
        <v>0</v>
      </c>
      <c r="F10" s="44">
        <v>0</v>
      </c>
      <c r="G10" s="44">
        <v>0</v>
      </c>
      <c r="H10" s="44">
        <v>0</v>
      </c>
      <c r="I10" s="41">
        <v>2827890.72</v>
      </c>
      <c r="J10" s="49">
        <v>0</v>
      </c>
      <c r="K10" s="45">
        <v>0</v>
      </c>
      <c r="L10" s="39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</row>
    <row r="11" spans="1:20" ht="24.75" customHeight="1">
      <c r="A11" s="16">
        <v>4</v>
      </c>
      <c r="B11" s="22" t="s">
        <v>73</v>
      </c>
      <c r="C11" s="48">
        <v>1885260.48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1885260.48</v>
      </c>
      <c r="J11" s="49">
        <v>0</v>
      </c>
      <c r="K11" s="46">
        <v>0</v>
      </c>
      <c r="L11" s="39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</row>
    <row r="12" spans="1:20" ht="24.75" customHeight="1">
      <c r="A12" s="16"/>
      <c r="B12" s="62" t="s">
        <v>26</v>
      </c>
      <c r="C12" s="50">
        <f t="shared" ref="C12:I12" si="0">SUM(C8:C11)</f>
        <v>10368932.640000001</v>
      </c>
      <c r="D12" s="50">
        <f t="shared" si="0"/>
        <v>0</v>
      </c>
      <c r="E12" s="50">
        <f t="shared" si="0"/>
        <v>0</v>
      </c>
      <c r="F12" s="50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10368932.640000001</v>
      </c>
      <c r="J12" s="26" t="s">
        <v>27</v>
      </c>
      <c r="K12" s="50">
        <f>SUM(K8:K11)</f>
        <v>0</v>
      </c>
      <c r="L12" s="26" t="s">
        <v>27</v>
      </c>
      <c r="M12" s="50">
        <f>SUM(M8:M11)</f>
        <v>0</v>
      </c>
      <c r="N12" s="26" t="s">
        <v>27</v>
      </c>
      <c r="O12" s="50">
        <f>SUM(O8:O11)</f>
        <v>0</v>
      </c>
      <c r="P12" s="26" t="s">
        <v>27</v>
      </c>
      <c r="Q12" s="50">
        <f>SUM(Q8:Q11)</f>
        <v>0</v>
      </c>
      <c r="R12" s="26" t="s">
        <v>27</v>
      </c>
      <c r="S12" s="50">
        <f>SUM(S8:S11)</f>
        <v>0</v>
      </c>
    </row>
    <row r="13" spans="1:20" ht="24.75" customHeight="1">
      <c r="A13" s="16"/>
      <c r="B13" s="60"/>
      <c r="C13" s="60"/>
      <c r="D13" s="60"/>
      <c r="E13" s="60"/>
      <c r="F13" s="60"/>
      <c r="G13" s="60"/>
      <c r="H13" s="60"/>
      <c r="I13" s="63" t="s">
        <v>46</v>
      </c>
      <c r="J13" s="60"/>
      <c r="K13" s="60"/>
      <c r="L13" s="60"/>
      <c r="M13" s="60"/>
      <c r="N13" s="60"/>
      <c r="O13" s="60"/>
      <c r="P13" s="60"/>
      <c r="Q13" s="60"/>
      <c r="R13" s="60"/>
      <c r="S13" s="61"/>
    </row>
    <row r="14" spans="1:20" ht="33" customHeight="1">
      <c r="A14" s="16">
        <v>1</v>
      </c>
      <c r="B14" s="22" t="s">
        <v>58</v>
      </c>
      <c r="C14" s="85">
        <f>SUM(D14:S14)</f>
        <v>561916.40399999998</v>
      </c>
      <c r="D14" s="41">
        <f>'1'!O16*'1'!I16</f>
        <v>561916.40399999998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6">
        <v>0</v>
      </c>
      <c r="K14" s="46">
        <v>0</v>
      </c>
      <c r="L14" s="12">
        <v>0</v>
      </c>
      <c r="M14" s="38">
        <v>0</v>
      </c>
      <c r="N14" s="46">
        <v>0</v>
      </c>
      <c r="O14" s="39">
        <v>0</v>
      </c>
      <c r="P14" s="46">
        <v>0</v>
      </c>
      <c r="Q14" s="46">
        <v>0</v>
      </c>
      <c r="R14" s="42">
        <v>0</v>
      </c>
      <c r="S14" s="46">
        <v>0</v>
      </c>
    </row>
    <row r="15" spans="1:20" ht="37.5" customHeight="1">
      <c r="A15" s="66">
        <v>2</v>
      </c>
      <c r="B15" s="23" t="s">
        <v>55</v>
      </c>
      <c r="C15" s="48">
        <f>SUM(D15:S15)</f>
        <v>70000</v>
      </c>
      <c r="D15" s="54">
        <v>0</v>
      </c>
      <c r="E15" s="54">
        <v>0</v>
      </c>
      <c r="F15" s="54">
        <v>0</v>
      </c>
      <c r="G15" s="54">
        <v>0</v>
      </c>
      <c r="H15" s="54">
        <v>0</v>
      </c>
      <c r="I15" s="68">
        <v>70000</v>
      </c>
      <c r="J15" s="42">
        <v>0</v>
      </c>
      <c r="K15" s="42">
        <v>0</v>
      </c>
      <c r="L15" s="54">
        <v>0</v>
      </c>
      <c r="M15" s="42">
        <f>L15*8595.49</f>
        <v>0</v>
      </c>
      <c r="N15" s="42">
        <v>0</v>
      </c>
      <c r="O15" s="54">
        <v>0</v>
      </c>
      <c r="P15" s="42">
        <v>0</v>
      </c>
      <c r="Q15" s="42">
        <f>P15*7052.9</f>
        <v>0</v>
      </c>
      <c r="R15" s="42">
        <v>0</v>
      </c>
      <c r="S15" s="42">
        <v>0</v>
      </c>
      <c r="T15" s="47" t="s">
        <v>50</v>
      </c>
    </row>
    <row r="16" spans="1:20" ht="39.75" customHeight="1">
      <c r="A16" s="65">
        <v>3</v>
      </c>
      <c r="B16" s="17" t="s">
        <v>59</v>
      </c>
      <c r="C16" s="48">
        <v>466153.73</v>
      </c>
      <c r="D16" s="37">
        <v>466153.73</v>
      </c>
      <c r="E16" s="58">
        <v>0</v>
      </c>
      <c r="F16" s="37">
        <v>0</v>
      </c>
      <c r="G16" s="37">
        <v>0</v>
      </c>
      <c r="H16" s="37">
        <v>0</v>
      </c>
      <c r="I16" s="37">
        <v>0</v>
      </c>
      <c r="J16" s="49">
        <v>0</v>
      </c>
      <c r="K16" s="38">
        <v>0</v>
      </c>
      <c r="L16" s="39">
        <v>0</v>
      </c>
      <c r="M16" s="38">
        <v>0</v>
      </c>
      <c r="N16" s="38">
        <v>0</v>
      </c>
      <c r="O16" s="40">
        <v>0</v>
      </c>
      <c r="P16" s="38">
        <v>0</v>
      </c>
      <c r="Q16" s="38">
        <v>0</v>
      </c>
      <c r="R16" s="38">
        <v>0</v>
      </c>
      <c r="S16" s="38">
        <v>0</v>
      </c>
    </row>
    <row r="17" spans="1:20" s="51" customFormat="1" ht="23.25" customHeight="1">
      <c r="A17" s="65"/>
      <c r="B17" s="62" t="s">
        <v>26</v>
      </c>
      <c r="C17" s="50">
        <f t="shared" ref="C17:I17" si="1">SUM(C14:C16)</f>
        <v>1098070.1340000001</v>
      </c>
      <c r="D17" s="50">
        <f t="shared" si="1"/>
        <v>1028070.134</v>
      </c>
      <c r="E17" s="50">
        <f t="shared" si="1"/>
        <v>0</v>
      </c>
      <c r="F17" s="50">
        <f t="shared" si="1"/>
        <v>0</v>
      </c>
      <c r="G17" s="50">
        <f t="shared" si="1"/>
        <v>0</v>
      </c>
      <c r="H17" s="50">
        <f t="shared" si="1"/>
        <v>0</v>
      </c>
      <c r="I17" s="50">
        <f t="shared" si="1"/>
        <v>70000</v>
      </c>
      <c r="J17" s="26" t="s">
        <v>27</v>
      </c>
      <c r="K17" s="50">
        <f>SUM(K14:K16)</f>
        <v>0</v>
      </c>
      <c r="L17" s="26" t="s">
        <v>27</v>
      </c>
      <c r="M17" s="50">
        <f>SUM(M14:M16)</f>
        <v>0</v>
      </c>
      <c r="N17" s="26" t="s">
        <v>27</v>
      </c>
      <c r="O17" s="50">
        <f>SUM(O14:O16)</f>
        <v>0</v>
      </c>
      <c r="P17" s="26" t="s">
        <v>27</v>
      </c>
      <c r="Q17" s="50">
        <f>SUM(Q14:Q16)</f>
        <v>0</v>
      </c>
      <c r="R17" s="26" t="s">
        <v>27</v>
      </c>
      <c r="S17" s="50">
        <f>SUM(S14:S16)</f>
        <v>0</v>
      </c>
    </row>
    <row r="18" spans="1:20" s="51" customFormat="1" ht="23.25" customHeight="1">
      <c r="A18" s="65"/>
      <c r="B18" s="60"/>
      <c r="C18" s="60"/>
      <c r="D18" s="60"/>
      <c r="E18" s="60"/>
      <c r="F18" s="60"/>
      <c r="G18" s="60"/>
      <c r="H18" s="60"/>
      <c r="I18" s="63" t="s">
        <v>48</v>
      </c>
      <c r="J18" s="60"/>
      <c r="K18" s="60"/>
      <c r="L18" s="60"/>
      <c r="M18" s="60"/>
      <c r="N18" s="60"/>
      <c r="O18" s="60"/>
      <c r="P18" s="60"/>
      <c r="Q18" s="60"/>
      <c r="R18" s="60"/>
      <c r="S18" s="61"/>
    </row>
    <row r="19" spans="1:20" s="51" customFormat="1" ht="30" customHeight="1">
      <c r="A19" s="65">
        <v>1</v>
      </c>
      <c r="B19" s="22" t="s">
        <v>56</v>
      </c>
      <c r="C19" s="85">
        <v>3606764.59</v>
      </c>
      <c r="D19" s="84">
        <v>515638.03</v>
      </c>
      <c r="E19" s="39">
        <v>0</v>
      </c>
      <c r="F19" s="39">
        <v>0</v>
      </c>
      <c r="G19" s="39">
        <v>0</v>
      </c>
      <c r="H19" s="39">
        <v>0</v>
      </c>
      <c r="I19" s="84">
        <v>3091126.56</v>
      </c>
      <c r="J19" s="46">
        <v>0</v>
      </c>
      <c r="K19" s="46">
        <v>0</v>
      </c>
      <c r="L19" s="57">
        <v>0</v>
      </c>
      <c r="M19" s="38">
        <v>0</v>
      </c>
      <c r="N19" s="46">
        <v>0</v>
      </c>
      <c r="O19" s="39">
        <v>0</v>
      </c>
      <c r="P19" s="42">
        <v>0</v>
      </c>
      <c r="Q19" s="46">
        <v>0</v>
      </c>
      <c r="R19" s="42">
        <v>0</v>
      </c>
      <c r="S19" s="46">
        <f>R19*7446.11</f>
        <v>0</v>
      </c>
      <c r="T19" s="51" t="s">
        <v>50</v>
      </c>
    </row>
    <row r="20" spans="1:20" s="51" customFormat="1" ht="32.25" customHeight="1">
      <c r="A20" s="18">
        <v>2</v>
      </c>
      <c r="B20" s="22" t="s">
        <v>60</v>
      </c>
      <c r="C20" s="85">
        <v>530001.06999999995</v>
      </c>
      <c r="D20" s="84">
        <v>530001.06999999995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46">
        <v>0</v>
      </c>
      <c r="K20" s="46">
        <v>0</v>
      </c>
      <c r="L20" s="58">
        <v>0</v>
      </c>
      <c r="M20" s="38">
        <v>0</v>
      </c>
      <c r="N20" s="46">
        <v>0</v>
      </c>
      <c r="O20" s="39">
        <v>0</v>
      </c>
      <c r="P20" s="42">
        <v>0</v>
      </c>
      <c r="Q20" s="46">
        <v>0</v>
      </c>
      <c r="R20" s="42">
        <v>0</v>
      </c>
      <c r="S20" s="46">
        <v>0</v>
      </c>
    </row>
    <row r="21" spans="1:20" s="51" customFormat="1" ht="32.25" customHeight="1">
      <c r="A21" s="74">
        <v>3</v>
      </c>
      <c r="B21" s="79" t="s">
        <v>61</v>
      </c>
      <c r="C21" s="85">
        <v>70000</v>
      </c>
      <c r="D21" s="84">
        <v>0</v>
      </c>
      <c r="E21" s="39">
        <v>0</v>
      </c>
      <c r="F21" s="39">
        <v>0</v>
      </c>
      <c r="G21" s="39">
        <v>0</v>
      </c>
      <c r="H21" s="39">
        <v>0</v>
      </c>
      <c r="I21" s="39">
        <v>70000</v>
      </c>
      <c r="J21" s="46">
        <v>0</v>
      </c>
      <c r="K21" s="46">
        <v>0</v>
      </c>
      <c r="L21" s="75">
        <v>0</v>
      </c>
      <c r="M21" s="38">
        <v>0</v>
      </c>
      <c r="N21" s="46">
        <v>0</v>
      </c>
      <c r="O21" s="39">
        <v>0</v>
      </c>
      <c r="P21" s="42">
        <v>0</v>
      </c>
      <c r="Q21" s="46">
        <v>0</v>
      </c>
      <c r="R21" s="42">
        <v>0</v>
      </c>
      <c r="S21" s="46">
        <v>0</v>
      </c>
      <c r="T21" s="51" t="s">
        <v>50</v>
      </c>
    </row>
    <row r="22" spans="1:20" s="51" customFormat="1" ht="32.25" customHeight="1">
      <c r="A22" s="74">
        <v>4</v>
      </c>
      <c r="B22" s="79" t="s">
        <v>65</v>
      </c>
      <c r="C22" s="85">
        <v>763847.61</v>
      </c>
      <c r="D22" s="84">
        <v>763847.61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46">
        <v>0</v>
      </c>
      <c r="K22" s="46">
        <v>0</v>
      </c>
      <c r="L22" s="75">
        <v>0</v>
      </c>
      <c r="M22" s="38">
        <v>0</v>
      </c>
      <c r="N22" s="46">
        <v>0</v>
      </c>
      <c r="O22" s="39">
        <v>0</v>
      </c>
      <c r="P22" s="42">
        <v>0</v>
      </c>
      <c r="Q22" s="46">
        <v>0</v>
      </c>
      <c r="R22" s="42">
        <v>0</v>
      </c>
      <c r="S22" s="46">
        <v>0</v>
      </c>
    </row>
    <row r="23" spans="1:20" s="51" customFormat="1" ht="32.25" customHeight="1">
      <c r="A23" s="77"/>
      <c r="B23" s="79"/>
      <c r="C23" s="48"/>
      <c r="D23" s="39"/>
      <c r="E23" s="39"/>
      <c r="F23" s="39"/>
      <c r="G23" s="39"/>
      <c r="H23" s="39"/>
      <c r="I23" s="39"/>
      <c r="J23" s="46"/>
      <c r="K23" s="46"/>
      <c r="L23" s="78"/>
      <c r="M23" s="38"/>
      <c r="N23" s="46"/>
      <c r="O23" s="39"/>
      <c r="P23" s="42"/>
      <c r="Q23" s="46"/>
      <c r="R23" s="42"/>
      <c r="S23" s="46"/>
    </row>
    <row r="24" spans="1:20" s="51" customFormat="1" ht="23.25" customHeight="1">
      <c r="A24" s="18"/>
      <c r="B24" s="62" t="s">
        <v>26</v>
      </c>
      <c r="C24" s="50">
        <f>SUM(C19:C23)</f>
        <v>4970613.2700000005</v>
      </c>
      <c r="D24" s="50">
        <f>SUM(D19:D23)</f>
        <v>1809486.71</v>
      </c>
      <c r="E24" s="50">
        <f>SUM(E19:E20)</f>
        <v>0</v>
      </c>
      <c r="F24" s="50">
        <f>SUM(F19:F20)</f>
        <v>0</v>
      </c>
      <c r="G24" s="50">
        <f>SUM(G19:G20)</f>
        <v>0</v>
      </c>
      <c r="H24" s="50">
        <f>SUM(H19:H20)</f>
        <v>0</v>
      </c>
      <c r="I24" s="50">
        <f>SUM(I19:I23)</f>
        <v>3161126.56</v>
      </c>
      <c r="J24" s="26" t="s">
        <v>27</v>
      </c>
      <c r="K24" s="50">
        <f>SUM(K19:K20)</f>
        <v>0</v>
      </c>
      <c r="L24" s="26" t="s">
        <v>27</v>
      </c>
      <c r="M24" s="50">
        <f>SUM(M19:M20)</f>
        <v>0</v>
      </c>
      <c r="N24" s="26" t="s">
        <v>27</v>
      </c>
      <c r="O24" s="50">
        <f>SUM(O19:O20)</f>
        <v>0</v>
      </c>
      <c r="P24" s="26" t="s">
        <v>27</v>
      </c>
      <c r="Q24" s="50">
        <f>SUM(Q19:Q20)</f>
        <v>0</v>
      </c>
      <c r="R24" s="26" t="s">
        <v>27</v>
      </c>
      <c r="S24" s="50">
        <f>SUM(S19:S20)</f>
        <v>0</v>
      </c>
    </row>
    <row r="25" spans="1:20" ht="24" customHeight="1">
      <c r="A25" s="18"/>
    </row>
    <row r="26" spans="1:20" ht="21.75" customHeight="1">
      <c r="A26" s="66"/>
    </row>
    <row r="27" spans="1:20" ht="21.75" customHeight="1">
      <c r="A27" s="66"/>
    </row>
    <row r="28" spans="1:20" ht="21.75" customHeight="1">
      <c r="A28" s="66"/>
    </row>
    <row r="29" spans="1:20" ht="21.75" customHeight="1">
      <c r="A29" s="66"/>
    </row>
    <row r="30" spans="1:20" ht="21.75" customHeight="1">
      <c r="A30" s="66"/>
    </row>
    <row r="31" spans="1:20" ht="21.75" customHeight="1">
      <c r="A31" s="18"/>
    </row>
    <row r="32" spans="1:20" ht="21.75" customHeight="1">
      <c r="A32" s="53"/>
    </row>
    <row r="33" spans="1:19" s="51" customFormat="1" ht="23.25" customHeight="1">
      <c r="A33" s="52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</row>
    <row r="34" spans="1:19" ht="24" customHeight="1"/>
    <row r="35" spans="1:19" ht="22.5" customHeight="1"/>
    <row r="36" spans="1:19" ht="22.5" customHeight="1"/>
    <row r="37" spans="1:19" ht="22.5" customHeight="1"/>
    <row r="38" spans="1:19" s="51" customFormat="1" ht="22.5" customHeight="1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</row>
  </sheetData>
  <mergeCells count="12">
    <mergeCell ref="Q1:S1"/>
    <mergeCell ref="A2:S2"/>
    <mergeCell ref="A7:S7"/>
    <mergeCell ref="D3:I3"/>
    <mergeCell ref="A3:A5"/>
    <mergeCell ref="B3:B5"/>
    <mergeCell ref="C3:C4"/>
    <mergeCell ref="J3:K4"/>
    <mergeCell ref="L3:M4"/>
    <mergeCell ref="N3:O4"/>
    <mergeCell ref="P3:Q4"/>
    <mergeCell ref="R3:S4"/>
  </mergeCells>
  <pageMargins left="0.11811023622047244" right="0" top="0.55118110236220474" bottom="0.31496062992125984" header="0.51181102362204722" footer="0.51181102362204722"/>
  <pageSetup paperSize="9" scale="4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4"/>
  <sheetViews>
    <sheetView view="pageBreakPreview" zoomScaleSheetLayoutView="100" workbookViewId="0">
      <selection activeCell="A6" sqref="A6:B10"/>
    </sheetView>
  </sheetViews>
  <sheetFormatPr defaultRowHeight="24" customHeight="1"/>
  <cols>
    <col min="1" max="1" width="45.42578125" customWidth="1"/>
    <col min="2" max="2" width="48.5703125" customWidth="1"/>
  </cols>
  <sheetData>
    <row r="1" spans="1:9" s="1" customFormat="1" ht="83.25" customHeight="1">
      <c r="A1" s="5"/>
      <c r="B1" s="83" t="s">
        <v>68</v>
      </c>
      <c r="C1" s="5"/>
      <c r="D1" s="5"/>
      <c r="E1" s="5"/>
    </row>
    <row r="2" spans="1:9" ht="115.5" customHeight="1">
      <c r="A2" s="115" t="s">
        <v>54</v>
      </c>
      <c r="B2" s="115"/>
    </row>
    <row r="3" spans="1:9" ht="36" customHeight="1">
      <c r="A3" s="2" t="s">
        <v>35</v>
      </c>
      <c r="B3" s="2" t="s">
        <v>41</v>
      </c>
    </row>
    <row r="4" spans="1:9" ht="18.75" customHeight="1">
      <c r="A4" s="2" t="s">
        <v>0</v>
      </c>
      <c r="B4" s="2" t="s">
        <v>13</v>
      </c>
      <c r="G4" s="6"/>
      <c r="H4" s="6"/>
      <c r="I4" s="6"/>
    </row>
    <row r="5" spans="1:9" ht="24" customHeight="1">
      <c r="A5" s="117" t="s">
        <v>45</v>
      </c>
      <c r="B5" s="117"/>
      <c r="G5" s="6"/>
      <c r="H5" s="7"/>
      <c r="I5" s="6"/>
    </row>
    <row r="6" spans="1:9" ht="24" customHeight="1">
      <c r="A6" s="3">
        <v>4</v>
      </c>
      <c r="B6" s="3">
        <v>94</v>
      </c>
      <c r="G6" s="6"/>
      <c r="H6" s="6"/>
      <c r="I6" s="6"/>
    </row>
    <row r="7" spans="1:9" ht="24" customHeight="1">
      <c r="A7" s="117" t="s">
        <v>49</v>
      </c>
      <c r="B7" s="117"/>
    </row>
    <row r="8" spans="1:9" ht="24" customHeight="1">
      <c r="A8" s="86">
        <v>2</v>
      </c>
      <c r="B8" s="86">
        <v>35</v>
      </c>
    </row>
    <row r="9" spans="1:9" ht="24" customHeight="1">
      <c r="A9" s="117" t="s">
        <v>48</v>
      </c>
      <c r="B9" s="117"/>
    </row>
    <row r="10" spans="1:9" ht="24" customHeight="1">
      <c r="A10" s="87">
        <v>3</v>
      </c>
      <c r="B10" s="87">
        <v>71</v>
      </c>
    </row>
    <row r="11" spans="1:9" ht="24" customHeight="1">
      <c r="A11" s="118" t="s">
        <v>36</v>
      </c>
      <c r="B11" s="118"/>
    </row>
    <row r="12" spans="1:9" ht="24" customHeight="1">
      <c r="A12" s="116"/>
      <c r="B12" s="116"/>
    </row>
    <row r="13" spans="1:9" ht="24" customHeight="1">
      <c r="I13" s="4"/>
    </row>
    <row r="14" spans="1:9" ht="24" customHeight="1">
      <c r="I14" s="4"/>
    </row>
  </sheetData>
  <mergeCells count="6">
    <mergeCell ref="A2:B2"/>
    <mergeCell ref="A12:B12"/>
    <mergeCell ref="A7:B7"/>
    <mergeCell ref="A9:B9"/>
    <mergeCell ref="A11:B11"/>
    <mergeCell ref="A5:B5"/>
  </mergeCells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1</vt:lpstr>
      <vt:lpstr>2</vt:lpstr>
      <vt:lpstr>3</vt:lpstr>
      <vt:lpstr>Лист1</vt:lpstr>
      <vt:lpstr>'1'!Заголовки_для_печати</vt:lpstr>
      <vt:lpstr>'1'!Область_печати</vt:lpstr>
      <vt:lpstr>'3'!Область_печати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Николаевна Дуркина</cp:lastModifiedBy>
  <cp:lastPrinted>2023-08-07T15:56:49Z</cp:lastPrinted>
  <dcterms:created xsi:type="dcterms:W3CDTF">2016-01-16T08:18:08Z</dcterms:created>
  <dcterms:modified xsi:type="dcterms:W3CDTF">2023-08-07T15:59:23Z</dcterms:modified>
</cp:coreProperties>
</file>