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чие документы\СОВЕТ РАЙОНА 6 СОЗЫВ\заседания Совета 6 созыва\заседание № 14 от 06.07.2022\решения в печать\06-14-123 отчет об исполнении бюджета района за 2021\"/>
    </mc:Choice>
  </mc:AlternateContent>
  <bookViews>
    <workbookView xWindow="0" yWindow="0" windowWidth="19200" windowHeight="10995"/>
  </bookViews>
  <sheets>
    <sheet name="март 2022" sheetId="1" r:id="rId1"/>
    <sheet name="Лист1" sheetId="2" r:id="rId2"/>
  </sheets>
  <definedNames>
    <definedName name="_xlnm.Print_Titles" localSheetId="0">'март 2022'!$15:$15</definedName>
  </definedNames>
  <calcPr calcId="152511"/>
</workbook>
</file>

<file path=xl/calcChain.xml><?xml version="1.0" encoding="utf-8"?>
<calcChain xmlns="http://schemas.openxmlformats.org/spreadsheetml/2006/main">
  <c r="C96" i="1" l="1"/>
  <c r="C50" i="1"/>
  <c r="C31" i="1" l="1"/>
  <c r="C30" i="1"/>
  <c r="C53" i="1" l="1"/>
  <c r="C48" i="1"/>
  <c r="C45" i="1"/>
  <c r="C22" i="1"/>
  <c r="C24" i="1"/>
  <c r="C86" i="1"/>
  <c r="C65" i="1" l="1"/>
  <c r="C63" i="1"/>
  <c r="C43" i="1"/>
  <c r="C41" i="1"/>
  <c r="C29" i="1"/>
  <c r="C17" i="1"/>
  <c r="C16" i="1" s="1"/>
</calcChain>
</file>

<file path=xl/sharedStrings.xml><?xml version="1.0" encoding="utf-8"?>
<sst xmlns="http://schemas.openxmlformats.org/spreadsheetml/2006/main" count="192" uniqueCount="173">
  <si>
    <t>1</t>
  </si>
  <si>
    <t>3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</si>
  <si>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</si>
  <si>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Налог, взимаемый с налогоплательщиков, выбравших в качестве объекта налогообложения доходы</t>
  </si>
  <si>
    <t>Единый сельскохозяйственный налог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</si>
  <si>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</si>
  <si>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</si>
  <si>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</si>
  <si>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Прочие доходы от компенсации затрат бюджетов муниципальных районов</t>
  </si>
  <si>
    <t>Дотации бюджетам муниципальных районов на выравнивание бюджетной обеспеченности</t>
  </si>
  <si>
    <t>Дотации бюджетам муниципальных районов на поддержку мер по обеспечению сбалансированности бюджетов</t>
  </si>
  <si>
    <t>Прочие субсидии бюджетам муниципальных районов</t>
  </si>
  <si>
    <t>Субвенции бюджетам муниципальных районов на выполнение передаваемых полномочий субъектов Российской Федерации</t>
  </si>
  <si>
    <t>Прочие субвенции бюджетам муниципальных районов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</si>
  <si>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</si>
  <si>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к решению Совета муниципального района "Усть-Цилемский" </t>
  </si>
  <si>
    <t>2</t>
  </si>
  <si>
    <t>ВСЕГО ДОХОДОВ</t>
  </si>
  <si>
    <t>048</t>
  </si>
  <si>
    <t xml:space="preserve">Федеральная служба по надзору в сфере природопользования </t>
  </si>
  <si>
    <t>048 1 12 01010 01 0000 120</t>
  </si>
  <si>
    <t>048 1 12 01030 01 0000 120</t>
  </si>
  <si>
    <t>048 1 12 01040 01 0000 120</t>
  </si>
  <si>
    <t>076</t>
  </si>
  <si>
    <t>100</t>
  </si>
  <si>
    <t>Федеральное казначейство</t>
  </si>
  <si>
    <t>100 1 03 02230 01 0000 110</t>
  </si>
  <si>
    <t>100 1 03 02240 01 0000 110</t>
  </si>
  <si>
    <t>100 1 03 02250 01 0000 110</t>
  </si>
  <si>
    <t>100 1 03 02260 01 0000 110</t>
  </si>
  <si>
    <t>182 1 01 02010 01 0000 110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</si>
  <si>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</t>
  </si>
  <si>
    <t>182 1 01 02020 01 0000 110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</si>
  <si>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 </t>
  </si>
  <si>
    <t>182 1 01 02030 01 0000 110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</si>
  <si>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</t>
  </si>
  <si>
    <t>182 1 05 01011 01 0000 110</t>
  </si>
  <si>
    <t>182 1 05 01021 01 0000 110</t>
  </si>
  <si>
    <t xml:space="preserve">Налог, взимаемый с налогоплательщиков, выбравших в качестве объекта налогообложения доходы, уменьшенные на величину расходов </t>
  </si>
  <si>
    <t>182 1 05 02010 02 0000 110</t>
  </si>
  <si>
    <t xml:space="preserve">Единый налог на вмененный доход для отдельных видов деятельности </t>
  </si>
  <si>
    <t>182 1 05 03010 01 0000 110</t>
  </si>
  <si>
    <t>182 1 05 04020 02 0000 110</t>
  </si>
  <si>
    <t>182 1 08 03010 01 0000 110</t>
  </si>
  <si>
    <t xml:space="preserve">Государственная пошлина по делам, рассматриваемым в судах общей юрисдикции, мировыми судьями (за исключением Верховного Суда Российской Федерации) </t>
  </si>
  <si>
    <t>875</t>
  </si>
  <si>
    <t>905</t>
  </si>
  <si>
    <t>Контрольно-счетная палата муниципального района "Усть-Цилемский"</t>
  </si>
  <si>
    <t>923</t>
  </si>
  <si>
    <t>Администрация муниципального района "Усть-Цилемский"</t>
  </si>
  <si>
    <t>923 1 11 05035 05 0000 120</t>
  </si>
  <si>
    <t>923 1 11 09045 05 0000 120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</si>
  <si>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</si>
  <si>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923 1 13 02995 05 0000 130</t>
  </si>
  <si>
    <t>923 1 14 02053 05 0000 410</t>
  </si>
  <si>
    <t>923 1 17 01050 05 0000 180</t>
  </si>
  <si>
    <t>Невыясненные поступления, зачисляемые в бюджеты муниципальных районов</t>
  </si>
  <si>
    <t>923 2 07 05030 05 0000 180</t>
  </si>
  <si>
    <t>Прочие безвозмездные поступления в бюджеты муниципальных районов</t>
  </si>
  <si>
    <t>975</t>
  </si>
  <si>
    <t>975 1 13 02995 05 0000 130</t>
  </si>
  <si>
    <t>992</t>
  </si>
  <si>
    <t>Наименование кода</t>
  </si>
  <si>
    <t>Кассовое
исполнение 
(рублей)</t>
  </si>
  <si>
    <t>Код бюджетной классификации</t>
  </si>
  <si>
    <t>923 1 13 01995 05 0000 130</t>
  </si>
  <si>
    <t>Прочие доходы от оказания платных услуг (работ) получателями средств бюджетов муниципальных районов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</si>
  <si>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</si>
  <si>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</si>
  <si>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</si>
  <si>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Налог, взимаемый в связи с применением патентной системы налогообложения, зачисляемый в бюджеты муниципальных районов</t>
  </si>
  <si>
    <t>Министерство образования, науки и молодежной политики Республики Коми</t>
  </si>
  <si>
    <t>Доходы от реализации иного имущества, находящегося в собственности муниципальных районов, (за исключением имущества муниципальных, бюджетных и автономных учреждений, а также имущества муниципальных унитарных предприятий, в том числе казенных) в части реализации основных средств по указанному имуществу</t>
  </si>
  <si>
    <t>923 1 11 05013 05 0000 120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</si>
  <si>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 и межселенных территорий, а также средства от продажи права на заключение договоров аренды указанных земельных участков</t>
  </si>
  <si>
    <t>923 1 11 05075 05 0000 120</t>
  </si>
  <si>
    <t>Доходы от сдачи в аренду имущества, составляющего казну муниципальных районов (за исключением земельных участков)</t>
  </si>
  <si>
    <t>923 1 14 06013 05 0000 430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</si>
  <si>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</si>
  <si>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Доходы бюджетов муниципальных районов от возврата бюджетными учреждениями остатков субсидий прошлых лет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</si>
  <si>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</si>
  <si>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</si>
  <si>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Субсидия бюджетам муниципальных районов на поддержку отрасли культуры</t>
  </si>
  <si>
    <t>852</t>
  </si>
  <si>
    <t>Субсидия бюджетам муниципальных районов на реализацию мероприятий по обеспечению жильем молодых семей</t>
  </si>
  <si>
    <t>992 2 18 05010 05 0000 150</t>
  </si>
  <si>
    <t>975 1 11 05035 05 0000 120</t>
  </si>
  <si>
    <t>905 2 02 40014 05 0000 150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</si>
  <si>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</si>
  <si>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923 2 02 25497 05 0000 150</t>
  </si>
  <si>
    <t>923 2 02 29999 05 0000 150</t>
  </si>
  <si>
    <t>923 2 02 30024 05 0000 150</t>
  </si>
  <si>
    <t>923 2 02 35120 05 0000 150</t>
  </si>
  <si>
    <t>923 2 02 40014 05 0000 150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</si>
  <si>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</si>
  <si>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Министерство природных ресурсов и охраны окружающей среды Республики Коми</t>
  </si>
  <si>
    <t>975 2 02 29999 05 0000 150</t>
  </si>
  <si>
    <t>975 2 02 30024 05 0000 150</t>
  </si>
  <si>
    <t>975 2 02 30029 05 0000 150</t>
  </si>
  <si>
    <t>975 2 02 39999 05 0000 150</t>
  </si>
  <si>
    <t>992 2 02 15001 05 0000 150</t>
  </si>
  <si>
    <t>992 2 02 15002 05 0000 150</t>
  </si>
  <si>
    <t>992 2 02 25467 05 0000 150</t>
  </si>
  <si>
    <t>992 2 02 25519 05 0000 150</t>
  </si>
  <si>
    <t>992 2 02 29999 05 0000 150</t>
  </si>
  <si>
    <t>992 2 02 30024 05 0000 150</t>
  </si>
  <si>
    <t>992 2 02 40014 05 0000 150</t>
  </si>
  <si>
    <t>076 1 16 10123 01 0000 140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</si>
  <si>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</si>
  <si>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182 1 16 10129 01 0000 140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</si>
  <si>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</si>
  <si>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Федеральная служба судебных приставов</t>
  </si>
  <si>
    <t>852 1 16 10123 01 0000 140</t>
  </si>
  <si>
    <t>852 1 16 11050 01 0000 140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</si>
  <si>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</si>
  <si>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875 1 16 01063 01 0000 140</t>
  </si>
  <si>
    <t>875 1 16 01203 01 0000 140</t>
  </si>
  <si>
    <t>875 1 16 01053 01 0000 140</t>
  </si>
  <si>
    <t>875 1 16 10123 01 0000 140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</si>
  <si>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</si>
  <si>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</si>
  <si>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</si>
  <si>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</si>
  <si>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890</t>
  </si>
  <si>
    <t>Министерство юстиции Республики Коми</t>
  </si>
  <si>
    <t>890 1 16 01053 01 0000 140</t>
  </si>
  <si>
    <t>890 1 16 01063 01 0000 140</t>
  </si>
  <si>
    <t>890 1 16 01073 01 0000 140</t>
  </si>
  <si>
    <t>890 1 16 01083 01 0000 140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</si>
  <si>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</si>
  <si>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</si>
  <si>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890 1 16 01143 01 0000 140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</si>
  <si>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</si>
  <si>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890 1 16 01153 01 0000 140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</si>
  <si>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</si>
  <si>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890 1 16 01193 01 0000 140</t>
  </si>
  <si>
    <t>890 1 16 01203 01 0000 140</t>
  </si>
  <si>
    <t>923 2 19 60010 05 0000 150</t>
  </si>
  <si>
    <t>975 2 02 25304 05 0000 150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</si>
  <si>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</si>
  <si>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975 2 02 45303 05 0000 150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</si>
  <si>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</si>
  <si>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992 2 19 60010 05 0000 150</t>
  </si>
  <si>
    <t>992 2 02 19999 05 0000 150</t>
  </si>
  <si>
    <t>992 2 07 05030 05 0000 150</t>
  </si>
  <si>
    <t>Прочие дотации бюджетам муниципальных районов</t>
  </si>
  <si>
    <t>188 1 16 10123 01 0000 140</t>
  </si>
  <si>
    <t>322 1 16 10123 01 0000 140</t>
  </si>
  <si>
    <t>Федеральное агентство по рыболовству</t>
  </si>
  <si>
    <t>Федеральная налоговая служба</t>
  </si>
  <si>
    <t>Приложение № 1</t>
  </si>
  <si>
    <t>ДОХОДЫ БЮДЖЕТА МУНИЦИПАЛЬНОГО РАЙОНА "УСТЬ-ЦИЛЕМСКИЙ" ЗА 2021 ГОД 
ПО КОДАМ КЛАССИФИКАЦИИ ДОХОДОВ БЮДЖЕТОВ</t>
  </si>
  <si>
    <t>048 1 12 01070 01 0000 120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</si>
  <si>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</si>
  <si>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182 1 05 01012 01 0000 110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</si>
  <si>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</si>
  <si>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890 1 16 01173 01 0000 140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</si>
  <si>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</si>
  <si>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923 1 16 10032 05 0000 140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</si>
  <si>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</si>
  <si>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923 1 17 15030 05 0000 150</t>
  </si>
  <si>
    <t>Инициативные платежи, зачисляемые в бюджеты муниципальных районов</t>
  </si>
  <si>
    <t>923 2 02 19999 05 0000 150</t>
  </si>
  <si>
    <t>923 2 02 35469 05 0000 150</t>
  </si>
  <si>
    <t>Субвенции бюджетам муниципальных районов на проведение Всероссийской переписи населения 2020 года</t>
  </si>
  <si>
    <t>975 2 02 25097 05 0000 150</t>
  </si>
  <si>
    <t>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</si>
  <si>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992 1 17 01050 05 0000 180</t>
  </si>
  <si>
    <t>Финансовое управление администрации муниципального района 
"Усть-Цилемский"</t>
  </si>
  <si>
    <t>Управление образования администрации муниципального района 
"Усть-Цилемский"</t>
  </si>
  <si>
    <t>Плата за размещение отходов производства и потребления</t>
  </si>
  <si>
    <t>от 06 июля 2022 г. № 06-14/123</t>
  </si>
  <si>
    <t>Министерство внутренних дел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</si>
</sst>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0_)"/>
  </numFmts>
  <fonts count="10" x14ac:knownFonts="1">
    <font>
      <sz val="10"/>
      <name val="Arial"/>
    </font>
    <font>
      <b/>
      <sz val="14"/>
      <name val="Times New Roman CYR"/>
    </font>
    <font>
      <sz val="14"/>
      <name val="Times New Roman CYR"/>
    </font>
    <font>
      <sz val="12"/>
      <name val="Times New Roman CYR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0"/>
      <name val="Times New Roman"/>
      <family val="1"/>
      <charset val="204"/>
    </font>
    <font>
      <sz val="10"/>
      <name val="Times New Roman CY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right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horizontal="right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top"/>
    </xf>
    <xf numFmtId="0" fontId="6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right" vertical="center" wrapText="1"/>
    </xf>
    <xf numFmtId="4" fontId="7" fillId="2" borderId="1" xfId="0" applyNumberFormat="1" applyFont="1" applyFill="1" applyBorder="1" applyAlignment="1">
      <alignment horizontal="right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left" vertical="center" wrapText="1"/>
      <protection locked="0"/>
    </xf>
    <xf numFmtId="1" fontId="6" fillId="2" borderId="1" xfId="0" applyNumberFormat="1" applyFont="1" applyFill="1" applyBorder="1" applyAlignment="1">
      <alignment horizontal="center" vertical="top"/>
    </xf>
    <xf numFmtId="165" fontId="6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 applyProtection="1">
      <alignment horizontal="center" vertical="center"/>
      <protection locked="0"/>
    </xf>
    <xf numFmtId="164" fontId="7" fillId="2" borderId="1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 applyProtection="1">
      <alignment horizontal="center" vertical="top" wrapText="1"/>
      <protection locked="0"/>
    </xf>
    <xf numFmtId="1" fontId="7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 applyProtection="1">
      <alignment horizontal="center" vertical="center" wrapText="1"/>
    </xf>
    <xf numFmtId="4" fontId="7" fillId="2" borderId="1" xfId="0" applyNumberFormat="1" applyFont="1" applyFill="1" applyBorder="1" applyAlignment="1" applyProtection="1">
      <alignment horizontal="right" vertical="center" wrapText="1"/>
    </xf>
    <xf numFmtId="49" fontId="7" fillId="0" borderId="1" xfId="0" applyNumberFormat="1" applyFont="1" applyBorder="1" applyAlignment="1" applyProtection="1">
      <alignment horizontal="left" vertical="center" wrapText="1"/>
    </xf>
    <xf numFmtId="4" fontId="6" fillId="2" borderId="1" xfId="0" applyNumberFormat="1" applyFont="1" applyFill="1" applyBorder="1" applyAlignment="1">
      <alignment horizontal="right" vertical="center"/>
    </xf>
    <xf numFmtId="49" fontId="6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 applyProtection="1">
      <alignment horizontal="left"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4" fontId="6" fillId="2" borderId="1" xfId="0" applyNumberFormat="1" applyFont="1" applyFill="1" applyBorder="1" applyAlignment="1">
      <alignment vertical="center" wrapText="1"/>
    </xf>
    <xf numFmtId="165" fontId="7" fillId="2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49" fontId="9" fillId="0" borderId="1" xfId="0" applyNumberFormat="1" applyFont="1" applyBorder="1" applyAlignment="1" applyProtection="1">
      <alignment horizontal="center" vertical="center"/>
    </xf>
    <xf numFmtId="0" fontId="5" fillId="0" borderId="0" xfId="0" applyFont="1" applyAlignment="1">
      <alignment horizontal="right" wrapText="1"/>
    </xf>
    <xf numFmtId="49" fontId="8" fillId="0" borderId="1" xfId="0" applyNumberFormat="1" applyFont="1" applyBorder="1" applyAlignment="1" applyProtection="1">
      <alignment horizontal="center" vertical="center" wrapText="1"/>
    </xf>
    <xf numFmtId="49" fontId="8" fillId="0" borderId="1" xfId="0" applyNumberFormat="1" applyFont="1" applyBorder="1" applyAlignment="1" applyProtection="1"/>
    <xf numFmtId="0" fontId="1" fillId="0" borderId="0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6"/>
  <sheetViews>
    <sheetView tabSelected="1" topLeftCell="A100" workbookViewId="0">
      <selection activeCell="B44" sqref="B44"/>
    </sheetView>
  </sheetViews>
  <sheetFormatPr defaultRowHeight="12.75" x14ac:dyDescent="0.2"/>
  <cols>
    <col min="1" max="1" width="32.5703125" customWidth="1"/>
    <col min="2" max="2" width="77.7109375" customWidth="1"/>
    <col min="3" max="3" width="20.7109375" customWidth="1"/>
  </cols>
  <sheetData>
    <row r="1" spans="1:3" ht="15" customHeight="1" x14ac:dyDescent="0.25">
      <c r="A1" s="2"/>
      <c r="B1" s="4"/>
      <c r="C1" s="5" t="s">
        <v>150</v>
      </c>
    </row>
    <row r="2" spans="1:3" ht="15" customHeight="1" x14ac:dyDescent="0.25">
      <c r="A2" s="2"/>
      <c r="B2" s="36" t="s">
        <v>15</v>
      </c>
      <c r="C2" s="36"/>
    </row>
    <row r="3" spans="1:3" ht="15" customHeight="1" x14ac:dyDescent="0.25">
      <c r="A3" s="2"/>
      <c r="B3" s="36" t="s">
        <v>171</v>
      </c>
      <c r="C3" s="36"/>
    </row>
    <row r="4" spans="1:3" ht="15" customHeight="1" x14ac:dyDescent="0.25">
      <c r="A4" s="2"/>
      <c r="B4" s="6"/>
      <c r="C4" s="6"/>
    </row>
    <row r="5" spans="1:3" ht="15" customHeight="1" x14ac:dyDescent="0.2">
      <c r="A5" s="2"/>
      <c r="B5" s="2"/>
      <c r="C5" s="2"/>
    </row>
    <row r="6" spans="1:3" ht="15" customHeight="1" x14ac:dyDescent="0.2">
      <c r="A6" s="39" t="s">
        <v>151</v>
      </c>
      <c r="B6" s="39"/>
      <c r="C6" s="39"/>
    </row>
    <row r="7" spans="1:3" ht="15" customHeight="1" x14ac:dyDescent="0.2">
      <c r="A7" s="39"/>
      <c r="B7" s="39"/>
      <c r="C7" s="39"/>
    </row>
    <row r="8" spans="1:3" ht="15" customHeight="1" x14ac:dyDescent="0.2">
      <c r="A8" s="39"/>
      <c r="B8" s="39"/>
      <c r="C8" s="39"/>
    </row>
    <row r="9" spans="1:3" ht="15" customHeight="1" x14ac:dyDescent="0.2"/>
    <row r="10" spans="1:3" ht="15" customHeight="1" x14ac:dyDescent="0.3">
      <c r="A10" s="1"/>
      <c r="B10" s="1"/>
      <c r="C10" s="3"/>
    </row>
    <row r="11" spans="1:3" x14ac:dyDescent="0.2">
      <c r="A11" s="37" t="s">
        <v>64</v>
      </c>
      <c r="B11" s="37" t="s">
        <v>62</v>
      </c>
      <c r="C11" s="37" t="s">
        <v>63</v>
      </c>
    </row>
    <row r="12" spans="1:3" x14ac:dyDescent="0.2">
      <c r="A12" s="37"/>
      <c r="B12" s="37"/>
      <c r="C12" s="37"/>
    </row>
    <row r="13" spans="1:3" x14ac:dyDescent="0.2">
      <c r="A13" s="37"/>
      <c r="B13" s="37"/>
      <c r="C13" s="37"/>
    </row>
    <row r="14" spans="1:3" x14ac:dyDescent="0.2">
      <c r="A14" s="37"/>
      <c r="B14" s="37"/>
      <c r="C14" s="38"/>
    </row>
    <row r="15" spans="1:3" x14ac:dyDescent="0.2">
      <c r="A15" s="35" t="s">
        <v>0</v>
      </c>
      <c r="B15" s="35" t="s">
        <v>16</v>
      </c>
      <c r="C15" s="35" t="s">
        <v>1</v>
      </c>
    </row>
    <row r="16" spans="1:3" ht="30" customHeight="1" x14ac:dyDescent="0.2">
      <c r="A16" s="7"/>
      <c r="B16" s="8" t="s">
        <v>17</v>
      </c>
      <c r="C16" s="31">
        <f>C17+C22+C24+C29+C41+C43+C45+C48+C53+C63+C65+C86+C96</f>
        <v>1069318026.1199999</v>
      </c>
    </row>
    <row r="17" spans="1:3" ht="29.25" customHeight="1" x14ac:dyDescent="0.2">
      <c r="A17" s="9" t="s">
        <v>18</v>
      </c>
      <c r="B17" s="10" t="s">
        <v>19</v>
      </c>
      <c r="C17" s="31">
        <f>SUM(C18:C21)</f>
        <v>399791.49</v>
      </c>
    </row>
    <row r="18" spans="1:3" ht="38.25" customHeight="1" x14ac:dyDescent="0.2">
      <c r="A18" s="11" t="s">
        <v>20</v>
      </c>
      <c r="B18" s="12" t="s">
        <v>6</v>
      </c>
      <c r="C18" s="26">
        <v>142622.20000000001</v>
      </c>
    </row>
    <row r="19" spans="1:3" ht="24.75" customHeight="1" x14ac:dyDescent="0.2">
      <c r="A19" s="11" t="s">
        <v>21</v>
      </c>
      <c r="B19" s="12" t="s">
        <v>7</v>
      </c>
      <c r="C19" s="13">
        <v>220923.79</v>
      </c>
    </row>
    <row r="20" spans="1:3" ht="22.5" customHeight="1" x14ac:dyDescent="0.2">
      <c r="A20" s="11" t="s">
        <v>22</v>
      </c>
      <c r="B20" s="12" t="s">
        <v>170</v>
      </c>
      <c r="C20" s="26">
        <v>36240.129999999997</v>
      </c>
    </row>
    <row r="21" spans="1:3" ht="38.25" customHeight="1" x14ac:dyDescent="0.2">
      <c r="A21" s="11" t="s">
        <v>152</v>
      </c>
      <c r="B21" s="12" t="s">
        <v>153</v>
      </c>
      <c r="C21" s="26">
        <v>5.37</v>
      </c>
    </row>
    <row r="22" spans="1:3" ht="28.5" customHeight="1" x14ac:dyDescent="0.2">
      <c r="A22" s="9" t="s">
        <v>23</v>
      </c>
      <c r="B22" s="19" t="s">
        <v>148</v>
      </c>
      <c r="C22" s="28">
        <f>C23</f>
        <v>1999.99</v>
      </c>
    </row>
    <row r="23" spans="1:3" ht="64.5" customHeight="1" x14ac:dyDescent="0.2">
      <c r="A23" s="11" t="s">
        <v>107</v>
      </c>
      <c r="B23" s="12" t="s">
        <v>108</v>
      </c>
      <c r="C23" s="26">
        <v>1999.99</v>
      </c>
    </row>
    <row r="24" spans="1:3" ht="27" customHeight="1" x14ac:dyDescent="0.2">
      <c r="A24" s="15" t="s">
        <v>24</v>
      </c>
      <c r="B24" s="29" t="s">
        <v>25</v>
      </c>
      <c r="C24" s="31">
        <f>C25+C26+C27+C28</f>
        <v>19388497.310000002</v>
      </c>
    </row>
    <row r="25" spans="1:3" ht="65.25" customHeight="1" x14ac:dyDescent="0.2">
      <c r="A25" s="16" t="s">
        <v>26</v>
      </c>
      <c r="B25" s="12" t="s">
        <v>2</v>
      </c>
      <c r="C25" s="26">
        <v>8950885.7200000007</v>
      </c>
    </row>
    <row r="26" spans="1:3" ht="78.75" x14ac:dyDescent="0.2">
      <c r="A26" s="16" t="s">
        <v>27</v>
      </c>
      <c r="B26" s="17" t="s">
        <v>67</v>
      </c>
      <c r="C26" s="26">
        <v>62949.16</v>
      </c>
    </row>
    <row r="27" spans="1:3" ht="63" x14ac:dyDescent="0.2">
      <c r="A27" s="16" t="s">
        <v>28</v>
      </c>
      <c r="B27" s="12" t="s">
        <v>68</v>
      </c>
      <c r="C27" s="26">
        <v>11901018.24</v>
      </c>
    </row>
    <row r="28" spans="1:3" ht="63" x14ac:dyDescent="0.2">
      <c r="A28" s="16" t="s">
        <v>29</v>
      </c>
      <c r="B28" s="12" t="s">
        <v>69</v>
      </c>
      <c r="C28" s="26">
        <v>-1526355.81</v>
      </c>
    </row>
    <row r="29" spans="1:3" ht="23.25" customHeight="1" x14ac:dyDescent="0.2">
      <c r="A29" s="18">
        <v>182</v>
      </c>
      <c r="B29" s="19" t="s">
        <v>149</v>
      </c>
      <c r="C29" s="28">
        <f>SUM(C30:C40)</f>
        <v>186785839.51999998</v>
      </c>
    </row>
    <row r="30" spans="1:3" ht="63" x14ac:dyDescent="0.2">
      <c r="A30" s="20" t="s">
        <v>30</v>
      </c>
      <c r="B30" s="21" t="s">
        <v>31</v>
      </c>
      <c r="C30" s="14">
        <f>175586480.59+395816.7-4503.59</f>
        <v>175977793.69999999</v>
      </c>
    </row>
    <row r="31" spans="1:3" ht="97.5" customHeight="1" x14ac:dyDescent="0.2">
      <c r="A31" s="20" t="s">
        <v>32</v>
      </c>
      <c r="B31" s="21" t="s">
        <v>33</v>
      </c>
      <c r="C31" s="14">
        <f>976981.6+5647.12-743.6</f>
        <v>981885.12</v>
      </c>
    </row>
    <row r="32" spans="1:3" ht="47.25" x14ac:dyDescent="0.2">
      <c r="A32" s="20" t="s">
        <v>34</v>
      </c>
      <c r="B32" s="12" t="s">
        <v>35</v>
      </c>
      <c r="C32" s="14">
        <v>701295.78</v>
      </c>
    </row>
    <row r="33" spans="1:3" ht="31.5" x14ac:dyDescent="0.2">
      <c r="A33" s="20" t="s">
        <v>36</v>
      </c>
      <c r="B33" s="30" t="s">
        <v>3</v>
      </c>
      <c r="C33" s="14">
        <v>4707089.76</v>
      </c>
    </row>
    <row r="34" spans="1:3" ht="46.5" customHeight="1" x14ac:dyDescent="0.2">
      <c r="A34" s="11" t="s">
        <v>154</v>
      </c>
      <c r="B34" s="30" t="s">
        <v>155</v>
      </c>
      <c r="C34" s="14">
        <v>3.33</v>
      </c>
    </row>
    <row r="35" spans="1:3" ht="40.5" customHeight="1" x14ac:dyDescent="0.2">
      <c r="A35" s="11" t="s">
        <v>37</v>
      </c>
      <c r="B35" s="12" t="s">
        <v>38</v>
      </c>
      <c r="C35" s="14">
        <v>1159152.49</v>
      </c>
    </row>
    <row r="36" spans="1:3" ht="18.75" customHeight="1" x14ac:dyDescent="0.2">
      <c r="A36" s="11" t="s">
        <v>39</v>
      </c>
      <c r="B36" s="12" t="s">
        <v>40</v>
      </c>
      <c r="C36" s="14">
        <v>693499.64</v>
      </c>
    </row>
    <row r="37" spans="1:3" ht="21" customHeight="1" x14ac:dyDescent="0.2">
      <c r="A37" s="11" t="s">
        <v>41</v>
      </c>
      <c r="B37" s="30" t="s">
        <v>4</v>
      </c>
      <c r="C37" s="14">
        <v>512805.2</v>
      </c>
    </row>
    <row r="38" spans="1:3" ht="31.5" x14ac:dyDescent="0.2">
      <c r="A38" s="11" t="s">
        <v>42</v>
      </c>
      <c r="B38" s="12" t="s">
        <v>70</v>
      </c>
      <c r="C38" s="14">
        <v>1172284.1200000001</v>
      </c>
    </row>
    <row r="39" spans="1:3" ht="47.25" x14ac:dyDescent="0.2">
      <c r="A39" s="11" t="s">
        <v>43</v>
      </c>
      <c r="B39" s="12" t="s">
        <v>44</v>
      </c>
      <c r="C39" s="14">
        <v>879650.38</v>
      </c>
    </row>
    <row r="40" spans="1:3" ht="66" customHeight="1" x14ac:dyDescent="0.2">
      <c r="A40" s="11" t="s">
        <v>109</v>
      </c>
      <c r="B40" s="12" t="s">
        <v>110</v>
      </c>
      <c r="C40" s="14">
        <v>380</v>
      </c>
    </row>
    <row r="41" spans="1:3" ht="21" customHeight="1" x14ac:dyDescent="0.2">
      <c r="A41" s="18">
        <v>188</v>
      </c>
      <c r="B41" s="19" t="s">
        <v>172</v>
      </c>
      <c r="C41" s="28">
        <f>SUM(C42:C42)</f>
        <v>38525.5</v>
      </c>
    </row>
    <row r="42" spans="1:3" ht="63" x14ac:dyDescent="0.2">
      <c r="A42" s="11" t="s">
        <v>146</v>
      </c>
      <c r="B42" s="12" t="s">
        <v>108</v>
      </c>
      <c r="C42" s="26">
        <v>38525.5</v>
      </c>
    </row>
    <row r="43" spans="1:3" ht="15.75" x14ac:dyDescent="0.2">
      <c r="A43" s="18">
        <v>322</v>
      </c>
      <c r="B43" s="19" t="s">
        <v>111</v>
      </c>
      <c r="C43" s="28">
        <f>SUM(C44)</f>
        <v>8000</v>
      </c>
    </row>
    <row r="44" spans="1:3" ht="63" x14ac:dyDescent="0.2">
      <c r="A44" s="11" t="s">
        <v>147</v>
      </c>
      <c r="B44" s="12" t="s">
        <v>108</v>
      </c>
      <c r="C44" s="26">
        <v>8000</v>
      </c>
    </row>
    <row r="45" spans="1:3" ht="35.25" customHeight="1" x14ac:dyDescent="0.2">
      <c r="A45" s="22" t="s">
        <v>83</v>
      </c>
      <c r="B45" s="19" t="s">
        <v>95</v>
      </c>
      <c r="C45" s="28">
        <f>C46+C47</f>
        <v>88040.5</v>
      </c>
    </row>
    <row r="46" spans="1:3" ht="63" x14ac:dyDescent="0.2">
      <c r="A46" s="11" t="s">
        <v>112</v>
      </c>
      <c r="B46" s="12" t="s">
        <v>108</v>
      </c>
      <c r="C46" s="26">
        <v>44067.5</v>
      </c>
    </row>
    <row r="47" spans="1:3" ht="106.5" customHeight="1" x14ac:dyDescent="0.2">
      <c r="A47" s="23" t="s">
        <v>113</v>
      </c>
      <c r="B47" s="17" t="s">
        <v>114</v>
      </c>
      <c r="C47" s="26">
        <v>43973</v>
      </c>
    </row>
    <row r="48" spans="1:3" ht="35.25" customHeight="1" x14ac:dyDescent="0.2">
      <c r="A48" s="9" t="s">
        <v>45</v>
      </c>
      <c r="B48" s="19" t="s">
        <v>71</v>
      </c>
      <c r="C48" s="28">
        <f>SUM(C49:C52)</f>
        <v>56505.48</v>
      </c>
    </row>
    <row r="49" spans="1:3" ht="68.25" customHeight="1" x14ac:dyDescent="0.2">
      <c r="A49" s="24" t="s">
        <v>117</v>
      </c>
      <c r="B49" s="33" t="s">
        <v>122</v>
      </c>
      <c r="C49" s="14">
        <v>400</v>
      </c>
    </row>
    <row r="50" spans="1:3" ht="96" customHeight="1" x14ac:dyDescent="0.2">
      <c r="A50" s="24" t="s">
        <v>115</v>
      </c>
      <c r="B50" s="33" t="s">
        <v>119</v>
      </c>
      <c r="C50" s="14">
        <f>15000+7600</f>
        <v>22600</v>
      </c>
    </row>
    <row r="51" spans="1:3" ht="81" customHeight="1" x14ac:dyDescent="0.2">
      <c r="A51" s="24" t="s">
        <v>116</v>
      </c>
      <c r="B51" s="33" t="s">
        <v>121</v>
      </c>
      <c r="C51" s="14">
        <v>33500</v>
      </c>
    </row>
    <row r="52" spans="1:3" ht="63" x14ac:dyDescent="0.2">
      <c r="A52" s="11" t="s">
        <v>118</v>
      </c>
      <c r="B52" s="12" t="s">
        <v>108</v>
      </c>
      <c r="C52" s="26">
        <v>5.48</v>
      </c>
    </row>
    <row r="53" spans="1:3" ht="22.5" customHeight="1" x14ac:dyDescent="0.2">
      <c r="A53" s="9" t="s">
        <v>123</v>
      </c>
      <c r="B53" s="19" t="s">
        <v>124</v>
      </c>
      <c r="C53" s="28">
        <f>SUM(C54:C62)</f>
        <v>678984.38</v>
      </c>
    </row>
    <row r="54" spans="1:3" ht="72.75" customHeight="1" x14ac:dyDescent="0.2">
      <c r="A54" s="24" t="s">
        <v>125</v>
      </c>
      <c r="B54" s="33" t="s">
        <v>122</v>
      </c>
      <c r="C54" s="26">
        <v>20000</v>
      </c>
    </row>
    <row r="55" spans="1:3" ht="94.5" x14ac:dyDescent="0.2">
      <c r="A55" s="24" t="s">
        <v>126</v>
      </c>
      <c r="B55" s="33" t="s">
        <v>119</v>
      </c>
      <c r="C55" s="26">
        <v>207548.18</v>
      </c>
    </row>
    <row r="56" spans="1:3" ht="81.75" customHeight="1" x14ac:dyDescent="0.2">
      <c r="A56" s="24" t="s">
        <v>127</v>
      </c>
      <c r="B56" s="17" t="s">
        <v>129</v>
      </c>
      <c r="C56" s="26">
        <v>5865.31</v>
      </c>
    </row>
    <row r="57" spans="1:3" ht="78.75" x14ac:dyDescent="0.2">
      <c r="A57" s="24" t="s">
        <v>128</v>
      </c>
      <c r="B57" s="17" t="s">
        <v>130</v>
      </c>
      <c r="C57" s="26">
        <v>41000</v>
      </c>
    </row>
    <row r="58" spans="1:3" ht="77.25" customHeight="1" x14ac:dyDescent="0.2">
      <c r="A58" s="24" t="s">
        <v>131</v>
      </c>
      <c r="B58" s="17" t="s">
        <v>132</v>
      </c>
      <c r="C58" s="26">
        <v>213000</v>
      </c>
    </row>
    <row r="59" spans="1:3" ht="102.75" customHeight="1" x14ac:dyDescent="0.2">
      <c r="A59" s="24" t="s">
        <v>133</v>
      </c>
      <c r="B59" s="17" t="s">
        <v>134</v>
      </c>
      <c r="C59" s="26">
        <v>17000</v>
      </c>
    </row>
    <row r="60" spans="1:3" ht="134.25" customHeight="1" x14ac:dyDescent="0.2">
      <c r="A60" s="24" t="s">
        <v>156</v>
      </c>
      <c r="B60" s="17" t="s">
        <v>157</v>
      </c>
      <c r="C60" s="26">
        <v>5087.3500000000004</v>
      </c>
    </row>
    <row r="61" spans="1:3" ht="63" x14ac:dyDescent="0.2">
      <c r="A61" s="24" t="s">
        <v>135</v>
      </c>
      <c r="B61" s="17" t="s">
        <v>120</v>
      </c>
      <c r="C61" s="26">
        <v>105524.17</v>
      </c>
    </row>
    <row r="62" spans="1:3" ht="78.75" x14ac:dyDescent="0.2">
      <c r="A62" s="24" t="s">
        <v>136</v>
      </c>
      <c r="B62" s="17" t="s">
        <v>121</v>
      </c>
      <c r="C62" s="26">
        <v>63959.37</v>
      </c>
    </row>
    <row r="63" spans="1:3" ht="25.5" customHeight="1" x14ac:dyDescent="0.2">
      <c r="A63" s="9" t="s">
        <v>46</v>
      </c>
      <c r="B63" s="19" t="s">
        <v>47</v>
      </c>
      <c r="C63" s="28">
        <f>SUM(C64)</f>
        <v>14025</v>
      </c>
    </row>
    <row r="64" spans="1:3" ht="63" x14ac:dyDescent="0.2">
      <c r="A64" s="11" t="s">
        <v>87</v>
      </c>
      <c r="B64" s="12" t="s">
        <v>14</v>
      </c>
      <c r="C64" s="14">
        <v>14025</v>
      </c>
    </row>
    <row r="65" spans="1:3" ht="18" customHeight="1" x14ac:dyDescent="0.2">
      <c r="A65" s="15" t="s">
        <v>48</v>
      </c>
      <c r="B65" s="19" t="s">
        <v>49</v>
      </c>
      <c r="C65" s="32">
        <f>SUM(C66:C85)</f>
        <v>118204461.99000001</v>
      </c>
    </row>
    <row r="66" spans="1:3" ht="78.75" x14ac:dyDescent="0.2">
      <c r="A66" s="11" t="s">
        <v>73</v>
      </c>
      <c r="B66" s="21" t="s">
        <v>74</v>
      </c>
      <c r="C66" s="13">
        <v>1362127.08</v>
      </c>
    </row>
    <row r="67" spans="1:3" ht="63" x14ac:dyDescent="0.2">
      <c r="A67" s="11" t="s">
        <v>50</v>
      </c>
      <c r="B67" s="12" t="s">
        <v>5</v>
      </c>
      <c r="C67" s="13">
        <v>119541.66</v>
      </c>
    </row>
    <row r="68" spans="1:3" ht="31.5" x14ac:dyDescent="0.2">
      <c r="A68" s="11" t="s">
        <v>75</v>
      </c>
      <c r="B68" s="12" t="s">
        <v>76</v>
      </c>
      <c r="C68" s="13">
        <v>1884395.24</v>
      </c>
    </row>
    <row r="69" spans="1:3" ht="63" x14ac:dyDescent="0.2">
      <c r="A69" s="11" t="s">
        <v>51</v>
      </c>
      <c r="B69" s="12" t="s">
        <v>52</v>
      </c>
      <c r="C69" s="13">
        <v>1059696.55</v>
      </c>
    </row>
    <row r="70" spans="1:3" ht="39.75" customHeight="1" x14ac:dyDescent="0.2">
      <c r="A70" s="11" t="s">
        <v>65</v>
      </c>
      <c r="B70" s="30" t="s">
        <v>66</v>
      </c>
      <c r="C70" s="13">
        <v>2566587.17</v>
      </c>
    </row>
    <row r="71" spans="1:3" ht="22.5" customHeight="1" x14ac:dyDescent="0.2">
      <c r="A71" s="11" t="s">
        <v>53</v>
      </c>
      <c r="B71" s="12" t="s">
        <v>8</v>
      </c>
      <c r="C71" s="13">
        <v>2018777.52</v>
      </c>
    </row>
    <row r="72" spans="1:3" ht="80.25" customHeight="1" x14ac:dyDescent="0.2">
      <c r="A72" s="11" t="s">
        <v>54</v>
      </c>
      <c r="B72" s="21" t="s">
        <v>72</v>
      </c>
      <c r="C72" s="13">
        <v>493230.55</v>
      </c>
    </row>
    <row r="73" spans="1:3" ht="51" customHeight="1" x14ac:dyDescent="0.2">
      <c r="A73" s="11" t="s">
        <v>77</v>
      </c>
      <c r="B73" s="12" t="s">
        <v>88</v>
      </c>
      <c r="C73" s="13">
        <v>913768.22</v>
      </c>
    </row>
    <row r="74" spans="1:3" ht="73.5" customHeight="1" x14ac:dyDescent="0.2">
      <c r="A74" s="11" t="s">
        <v>158</v>
      </c>
      <c r="B74" s="12" t="s">
        <v>159</v>
      </c>
      <c r="C74" s="13">
        <v>50943</v>
      </c>
    </row>
    <row r="75" spans="1:3" ht="41.25" customHeight="1" x14ac:dyDescent="0.2">
      <c r="A75" s="11" t="s">
        <v>55</v>
      </c>
      <c r="B75" s="12" t="s">
        <v>56</v>
      </c>
      <c r="C75" s="13">
        <v>-530</v>
      </c>
    </row>
    <row r="76" spans="1:3" ht="21.75" customHeight="1" x14ac:dyDescent="0.2">
      <c r="A76" s="11" t="s">
        <v>160</v>
      </c>
      <c r="B76" s="12" t="s">
        <v>161</v>
      </c>
      <c r="C76" s="13">
        <v>48000</v>
      </c>
    </row>
    <row r="77" spans="1:3" ht="34.5" customHeight="1" x14ac:dyDescent="0.2">
      <c r="A77" s="25" t="s">
        <v>162</v>
      </c>
      <c r="B77" s="30" t="s">
        <v>145</v>
      </c>
      <c r="C77" s="26">
        <v>18201188.09</v>
      </c>
    </row>
    <row r="78" spans="1:3" ht="31.5" x14ac:dyDescent="0.2">
      <c r="A78" s="25" t="s">
        <v>89</v>
      </c>
      <c r="B78" s="30" t="s">
        <v>84</v>
      </c>
      <c r="C78" s="26">
        <v>747659.88</v>
      </c>
    </row>
    <row r="79" spans="1:3" ht="21" customHeight="1" x14ac:dyDescent="0.2">
      <c r="A79" s="25" t="s">
        <v>90</v>
      </c>
      <c r="B79" s="30" t="s">
        <v>11</v>
      </c>
      <c r="C79" s="26">
        <v>66915270.520000003</v>
      </c>
    </row>
    <row r="80" spans="1:3" ht="31.5" x14ac:dyDescent="0.2">
      <c r="A80" s="25" t="s">
        <v>91</v>
      </c>
      <c r="B80" s="30" t="s">
        <v>12</v>
      </c>
      <c r="C80" s="26">
        <v>17624735.420000002</v>
      </c>
    </row>
    <row r="81" spans="1:3" ht="63" x14ac:dyDescent="0.2">
      <c r="A81" s="25" t="s">
        <v>92</v>
      </c>
      <c r="B81" s="30" t="s">
        <v>78</v>
      </c>
      <c r="C81" s="26">
        <v>450</v>
      </c>
    </row>
    <row r="82" spans="1:3" ht="41.25" customHeight="1" x14ac:dyDescent="0.2">
      <c r="A82" s="25" t="s">
        <v>163</v>
      </c>
      <c r="B82" s="30" t="s">
        <v>164</v>
      </c>
      <c r="C82" s="26">
        <v>262793</v>
      </c>
    </row>
    <row r="83" spans="1:3" ht="63" x14ac:dyDescent="0.2">
      <c r="A83" s="25" t="s">
        <v>93</v>
      </c>
      <c r="B83" s="30" t="s">
        <v>14</v>
      </c>
      <c r="C83" s="26">
        <v>4000165</v>
      </c>
    </row>
    <row r="84" spans="1:3" ht="15.75" x14ac:dyDescent="0.2">
      <c r="A84" s="25" t="s">
        <v>57</v>
      </c>
      <c r="B84" s="30" t="s">
        <v>58</v>
      </c>
      <c r="C84" s="26">
        <v>500000</v>
      </c>
    </row>
    <row r="85" spans="1:3" ht="47.25" x14ac:dyDescent="0.2">
      <c r="A85" s="25" t="s">
        <v>137</v>
      </c>
      <c r="B85" s="30" t="s">
        <v>80</v>
      </c>
      <c r="C85" s="26">
        <v>-564336.91</v>
      </c>
    </row>
    <row r="86" spans="1:3" ht="31.5" x14ac:dyDescent="0.2">
      <c r="A86" s="9" t="s">
        <v>59</v>
      </c>
      <c r="B86" s="19" t="s">
        <v>169</v>
      </c>
      <c r="C86" s="28">
        <f>SUM(C87:C95)</f>
        <v>403249835.77999997</v>
      </c>
    </row>
    <row r="87" spans="1:3" ht="63" x14ac:dyDescent="0.2">
      <c r="A87" s="11" t="s">
        <v>86</v>
      </c>
      <c r="B87" s="33" t="s">
        <v>5</v>
      </c>
      <c r="C87" s="14">
        <v>22132.799999999999</v>
      </c>
    </row>
    <row r="88" spans="1:3" ht="15.75" x14ac:dyDescent="0.2">
      <c r="A88" s="11" t="s">
        <v>60</v>
      </c>
      <c r="B88" s="12" t="s">
        <v>8</v>
      </c>
      <c r="C88" s="26">
        <v>24213.48</v>
      </c>
    </row>
    <row r="89" spans="1:3" ht="54.75" customHeight="1" x14ac:dyDescent="0.2">
      <c r="A89" s="25" t="s">
        <v>165</v>
      </c>
      <c r="B89" s="12" t="s">
        <v>166</v>
      </c>
      <c r="C89" s="26">
        <v>1793930</v>
      </c>
    </row>
    <row r="90" spans="1:3" ht="63.75" customHeight="1" x14ac:dyDescent="0.2">
      <c r="A90" s="25" t="s">
        <v>138</v>
      </c>
      <c r="B90" s="12" t="s">
        <v>139</v>
      </c>
      <c r="C90" s="26">
        <v>6569700</v>
      </c>
    </row>
    <row r="91" spans="1:3" ht="15.75" x14ac:dyDescent="0.2">
      <c r="A91" s="25" t="s">
        <v>96</v>
      </c>
      <c r="B91" s="30" t="s">
        <v>11</v>
      </c>
      <c r="C91" s="26">
        <v>16713943.140000001</v>
      </c>
    </row>
    <row r="92" spans="1:3" ht="31.5" x14ac:dyDescent="0.2">
      <c r="A92" s="25" t="s">
        <v>97</v>
      </c>
      <c r="B92" s="30" t="s">
        <v>12</v>
      </c>
      <c r="C92" s="26">
        <v>12449516.359999999</v>
      </c>
    </row>
    <row r="93" spans="1:3" ht="74.25" customHeight="1" x14ac:dyDescent="0.2">
      <c r="A93" s="25" t="s">
        <v>98</v>
      </c>
      <c r="B93" s="30" t="s">
        <v>81</v>
      </c>
      <c r="C93" s="26">
        <v>4100500</v>
      </c>
    </row>
    <row r="94" spans="1:3" ht="15.75" x14ac:dyDescent="0.2">
      <c r="A94" s="25" t="s">
        <v>99</v>
      </c>
      <c r="B94" s="30" t="s">
        <v>13</v>
      </c>
      <c r="C94" s="26">
        <v>341054100</v>
      </c>
    </row>
    <row r="95" spans="1:3" ht="65.25" customHeight="1" x14ac:dyDescent="0.2">
      <c r="A95" s="25" t="s">
        <v>140</v>
      </c>
      <c r="B95" s="30" t="s">
        <v>141</v>
      </c>
      <c r="C95" s="26">
        <v>20521800</v>
      </c>
    </row>
    <row r="96" spans="1:3" ht="35.25" customHeight="1" x14ac:dyDescent="0.2">
      <c r="A96" s="9" t="s">
        <v>61</v>
      </c>
      <c r="B96" s="19" t="s">
        <v>168</v>
      </c>
      <c r="C96" s="28">
        <f>SUM(C97:C108)</f>
        <v>340403519.18000001</v>
      </c>
    </row>
    <row r="97" spans="1:3" ht="32.25" customHeight="1" x14ac:dyDescent="0.2">
      <c r="A97" s="25" t="s">
        <v>167</v>
      </c>
      <c r="B97" s="30" t="s">
        <v>56</v>
      </c>
      <c r="C97" s="14">
        <v>33937.46</v>
      </c>
    </row>
    <row r="98" spans="1:3" ht="31.5" x14ac:dyDescent="0.2">
      <c r="A98" s="25" t="s">
        <v>100</v>
      </c>
      <c r="B98" s="30" t="s">
        <v>9</v>
      </c>
      <c r="C98" s="26">
        <v>144306200</v>
      </c>
    </row>
    <row r="99" spans="1:3" ht="31.5" x14ac:dyDescent="0.2">
      <c r="A99" s="25" t="s">
        <v>101</v>
      </c>
      <c r="B99" s="30" t="s">
        <v>10</v>
      </c>
      <c r="C99" s="26">
        <v>51428500</v>
      </c>
    </row>
    <row r="100" spans="1:3" ht="21" customHeight="1" x14ac:dyDescent="0.2">
      <c r="A100" s="25" t="s">
        <v>143</v>
      </c>
      <c r="B100" s="30" t="s">
        <v>145</v>
      </c>
      <c r="C100" s="26">
        <v>9988000</v>
      </c>
    </row>
    <row r="101" spans="1:3" ht="47.25" x14ac:dyDescent="0.2">
      <c r="A101" s="25" t="s">
        <v>102</v>
      </c>
      <c r="B101" s="30" t="s">
        <v>94</v>
      </c>
      <c r="C101" s="26">
        <v>629745.68999999994</v>
      </c>
    </row>
    <row r="102" spans="1:3" ht="31.5" x14ac:dyDescent="0.2">
      <c r="A102" s="25" t="s">
        <v>103</v>
      </c>
      <c r="B102" s="30" t="s">
        <v>82</v>
      </c>
      <c r="C102" s="26">
        <v>52631.58</v>
      </c>
    </row>
    <row r="103" spans="1:3" ht="26.25" customHeight="1" x14ac:dyDescent="0.2">
      <c r="A103" s="25" t="s">
        <v>104</v>
      </c>
      <c r="B103" s="30" t="s">
        <v>11</v>
      </c>
      <c r="C103" s="26">
        <v>133552275.03</v>
      </c>
    </row>
    <row r="104" spans="1:3" ht="31.5" x14ac:dyDescent="0.2">
      <c r="A104" s="25" t="s">
        <v>105</v>
      </c>
      <c r="B104" s="30" t="s">
        <v>12</v>
      </c>
      <c r="C104" s="26">
        <v>606100</v>
      </c>
    </row>
    <row r="105" spans="1:3" ht="69.75" customHeight="1" x14ac:dyDescent="0.2">
      <c r="A105" s="25" t="s">
        <v>106</v>
      </c>
      <c r="B105" s="30" t="s">
        <v>14</v>
      </c>
      <c r="C105" s="26">
        <v>170000</v>
      </c>
    </row>
    <row r="106" spans="1:3" ht="26.25" customHeight="1" x14ac:dyDescent="0.2">
      <c r="A106" s="25" t="s">
        <v>144</v>
      </c>
      <c r="B106" s="30" t="s">
        <v>58</v>
      </c>
      <c r="C106" s="26">
        <v>8000</v>
      </c>
    </row>
    <row r="107" spans="1:3" ht="39" customHeight="1" x14ac:dyDescent="0.2">
      <c r="A107" s="25" t="s">
        <v>85</v>
      </c>
      <c r="B107" s="27" t="s">
        <v>79</v>
      </c>
      <c r="C107" s="26">
        <v>347371.42</v>
      </c>
    </row>
    <row r="108" spans="1:3" ht="47.25" x14ac:dyDescent="0.2">
      <c r="A108" s="25" t="s">
        <v>142</v>
      </c>
      <c r="B108" s="27" t="s">
        <v>80</v>
      </c>
      <c r="C108" s="26">
        <v>-719242</v>
      </c>
    </row>
    <row r="109" spans="1:3" x14ac:dyDescent="0.2">
      <c r="B109" s="34"/>
    </row>
    <row r="110" spans="1:3" x14ac:dyDescent="0.2">
      <c r="B110" s="34"/>
    </row>
    <row r="111" spans="1:3" x14ac:dyDescent="0.2">
      <c r="B111" s="34"/>
    </row>
    <row r="112" spans="1:3" x14ac:dyDescent="0.2">
      <c r="B112" s="34"/>
    </row>
    <row r="113" spans="2:2" x14ac:dyDescent="0.2">
      <c r="B113" s="34"/>
    </row>
    <row r="114" spans="2:2" x14ac:dyDescent="0.2">
      <c r="B114" s="34"/>
    </row>
    <row r="115" spans="2:2" x14ac:dyDescent="0.2">
      <c r="B115" s="34"/>
    </row>
    <row r="116" spans="2:2" x14ac:dyDescent="0.2">
      <c r="B116" s="34"/>
    </row>
  </sheetData>
  <mergeCells count="6">
    <mergeCell ref="B2:C2"/>
    <mergeCell ref="B3:C3"/>
    <mergeCell ref="A11:A14"/>
    <mergeCell ref="B11:B14"/>
    <mergeCell ref="C11:C14"/>
    <mergeCell ref="A6:C8"/>
  </mergeCells>
  <pageMargins left="1.1811023622047245" right="0.59055118110236227" top="0.78740157480314965" bottom="0.78740157480314965" header="0.39370078740157483" footer="0.39370078740157483"/>
  <pageSetup paperSize="9" scale="61" fitToHeight="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X26" sqref="X26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март 2022</vt:lpstr>
      <vt:lpstr>Лист1</vt:lpstr>
      <vt:lpstr>'март 2022'!Заголовки_для_печати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Ostashova_OK</dc:creator>
  <dc:description>POI HSSF rep:2.36.0.153</dc:description>
  <cp:lastModifiedBy>Надежда Евгеньевна Горбешко</cp:lastModifiedBy>
  <cp:lastPrinted>2022-07-20T12:14:25Z</cp:lastPrinted>
  <dcterms:created xsi:type="dcterms:W3CDTF">2015-05-13T13:35:12Z</dcterms:created>
  <dcterms:modified xsi:type="dcterms:W3CDTF">2022-07-20T12:14:27Z</dcterms:modified>
</cp:coreProperties>
</file>